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20" windowHeight="4830" tabRatio="917" activeTab="0"/>
  </bookViews>
  <sheets>
    <sheet name="затраты" sheetId="1" r:id="rId1"/>
    <sheet name="2010" sheetId="2" r:id="rId2"/>
    <sheet name="9420" sheetId="3" r:id="rId3"/>
    <sheet name="9430" sheetId="4" r:id="rId4"/>
    <sheet name="всего" sheetId="5" r:id="rId5"/>
    <sheet name="госзак" sheetId="6" r:id="rId6"/>
    <sheet name="нархоз" sheetId="7" r:id="rId7"/>
  </sheets>
  <externalReferences>
    <externalReference r:id="rId10"/>
  </externalReferences>
  <definedNames>
    <definedName name="OLE_LINK1" localSheetId="5">'госзак'!$G$7</definedName>
    <definedName name="_xlnm.Print_Titles" localSheetId="1">'2010'!$4:$5</definedName>
    <definedName name="_xlnm.Print_Titles" localSheetId="2">'9420'!$4:$5</definedName>
    <definedName name="_xlnm.Print_Titles" localSheetId="3">'9430'!$4:$5</definedName>
    <definedName name="_xlnm.Print_Titles" localSheetId="0">'затраты'!$4:$5</definedName>
    <definedName name="_xlnm.Print_Area" localSheetId="1">'2010'!$A$1:$E$87</definedName>
    <definedName name="_xlnm.Print_Area" localSheetId="2">'9420'!$A$1:$E$87</definedName>
    <definedName name="_xlnm.Print_Area" localSheetId="3">'9430'!$A$1:$E$88</definedName>
    <definedName name="_xlnm.Print_Area" localSheetId="4">'всего'!$A$1:$D$40</definedName>
    <definedName name="_xlnm.Print_Area" localSheetId="5">'госзак'!$A$1:$D$41</definedName>
    <definedName name="_xlnm.Print_Area" localSheetId="0">'затраты'!$A$1:$E$87</definedName>
  </definedNames>
  <calcPr fullCalcOnLoad="1"/>
</workbook>
</file>

<file path=xl/comments3.xml><?xml version="1.0" encoding="utf-8"?>
<comments xmlns="http://schemas.openxmlformats.org/spreadsheetml/2006/main">
  <authors>
    <author>Mariya Vajinskaya</author>
  </authors>
  <commentList>
    <comment ref="B48" authorId="0">
      <text>
        <r>
          <rPr>
            <b/>
            <sz val="9"/>
            <rFont val="Tahoma"/>
            <family val="2"/>
          </rPr>
          <t>Mariya Vajinskaya: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<sst xmlns="http://schemas.openxmlformats.org/spreadsheetml/2006/main" count="1534" uniqueCount="217">
  <si>
    <t>Жами 
харажатлар</t>
  </si>
  <si>
    <t>нотижорат фаолиятдан</t>
  </si>
  <si>
    <t>тижорат фаолиятдан</t>
  </si>
  <si>
    <t>(имзо)</t>
  </si>
  <si>
    <t>(ф.и.ш.)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</si>
  <si>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</si>
  <si>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</si>
  <si>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</si>
  <si>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</si>
  <si>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</si>
  <si>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</si>
  <si>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</si>
  <si>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</si>
  <si>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</si>
  <si>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</si>
  <si>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</si>
  <si>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</si>
  <si>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</si>
  <si>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</si>
  <si>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</si>
  <si>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</si>
  <si>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</si>
  <si>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</si>
  <si>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</si>
  <si>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</si>
  <si>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5.1.</t>
  </si>
  <si>
    <t>5.2.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</si>
  <si>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</si>
  <si>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</si>
  <si>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</si>
  <si>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</si>
  <si>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</si>
  <si>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</si>
  <si>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</si>
  <si>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</si>
  <si>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</si>
  <si>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</si>
  <si>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</si>
  <si>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</si>
  <si>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</si>
  <si>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</si>
  <si>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</si>
  <si>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</si>
  <si>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</si>
  <si>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</si>
  <si>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</si>
  <si>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</si>
  <si>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</si>
  <si>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</si>
  <si>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</si>
  <si>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</si>
  <si>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</si>
  <si>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</si>
  <si>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</si>
  <si>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</si>
  <si>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</si>
  <si>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</si>
  <si>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</si>
  <si>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</si>
  <si>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</si>
  <si>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</si>
  <si>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</si>
  <si>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</si>
  <si>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</si>
  <si>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</si>
  <si>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т/р</t>
  </si>
  <si>
    <t>(минг сўмда)</t>
  </si>
  <si>
    <t>010</t>
  </si>
  <si>
    <t>*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</si>
  <si>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</si>
  <si>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</si>
  <si>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</si>
  <si>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</si>
  <si>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</si>
  <si>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</si>
  <si>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</si>
  <si>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</si>
  <si>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</si>
  <si>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</si>
  <si>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</si>
  <si>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</si>
  <si>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</si>
  <si>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</si>
  <si>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</si>
  <si>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</si>
  <si>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</si>
  <si>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</si>
  <si>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</si>
  <si>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</si>
  <si>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</si>
  <si>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</si>
  <si>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</si>
  <si>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</si>
  <si>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</si>
  <si>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</si>
  <si>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2.11.</t>
  </si>
  <si>
    <t xml:space="preserve">Korxonaning xarajat turlari
</t>
  </si>
  <si>
    <t xml:space="preserve">MODDIY HARAJATLAR, jami
</t>
  </si>
  <si>
    <t>shu jumladan:</t>
  </si>
  <si>
    <t>Materiallar (qog'oz) xarajatlari</t>
  </si>
  <si>
    <t xml:space="preserve">Ehtiyot qismlar xarajatlari
</t>
  </si>
  <si>
    <t xml:space="preserve">Inventar`, xo'jalik anjomlari xarajatlari
</t>
  </si>
  <si>
    <t xml:space="preserve">Kantselyariya mollari xarajatlari
</t>
  </si>
  <si>
    <t xml:space="preserve">Yoqilg'i (benzin, gaz) xarajatlari
</t>
  </si>
  <si>
    <t>Elektroenergiya xarajatlari</t>
  </si>
  <si>
    <t>Isitish tizimi va issiq suv xarajatlari</t>
  </si>
  <si>
    <t>Iste'mol qilinadigan suv uchun xarajatlar</t>
  </si>
  <si>
    <t xml:space="preserve">Boshqa moddiy xarajatlar
</t>
  </si>
  <si>
    <t>MEHNATGA HAQ TO'LASH HARAJATLARI</t>
  </si>
  <si>
    <t>Lavozim oylik maoshi</t>
  </si>
  <si>
    <t>Ustamalar</t>
  </si>
  <si>
    <t>Tuman koeffitsienti</t>
  </si>
  <si>
    <t xml:space="preserve">Yillik mehnat ta'tillari </t>
  </si>
  <si>
    <t>Har oylik mukofotlar</t>
  </si>
  <si>
    <t>Ovqatlanish va yo'lkira xarajatlari</t>
  </si>
  <si>
    <t xml:space="preserve">Xodimlarni bir martalik moddiy rag'batlantirish (mukofotlar)
</t>
  </si>
  <si>
    <t>Chorak (yil) yakunlari bo'yicha mukofotlarga xarajatlar</t>
  </si>
  <si>
    <t>Kafolatli to'lovlar (armiyadagilarga)</t>
  </si>
  <si>
    <t>Ko'p yillik xizmatlar uchun ustama</t>
  </si>
  <si>
    <t>YAGONA IJTIMOIY TO'LOV HARAJATLARI</t>
  </si>
  <si>
    <t>KELGUSI DAVR HARAJATLARI VA TO'LOVLARI REZERVI (8900)</t>
  </si>
  <si>
    <t xml:space="preserve">ASOSIY VOSITALARNING ESKIRISHI
</t>
  </si>
  <si>
    <t xml:space="preserve">AV eskirishi (PQ-999 bo'yicha olingan asosiy vositalar bo'yicha) </t>
  </si>
  <si>
    <t xml:space="preserve">AV eskirishi (PQ-999 dan tashqari) 
</t>
  </si>
  <si>
    <t>BOSHQA HARAJATLAR, jami</t>
  </si>
  <si>
    <t xml:space="preserve">Tashqi yuridik va jismoniy shaxslar tomonidan bajariladigan  ishlar va xizmatlar
</t>
  </si>
  <si>
    <t xml:space="preserve">Avtomobillarga texnik xizmat ko'rsatish  va ta'miri
</t>
  </si>
  <si>
    <t>Bino va inshootlarni ta'mirlash xarajatlari</t>
  </si>
  <si>
    <t>Boshqa asosiy vositalarni ta'mirlash xarajatlari</t>
  </si>
  <si>
    <t>Reklama xarajati</t>
  </si>
  <si>
    <t>Vakillik xarajati</t>
  </si>
  <si>
    <t>Pochta xizmati xarajatlari</t>
  </si>
  <si>
    <t>Shaharlararo telefon aloqa xizmati xarajatlari</t>
  </si>
  <si>
    <t>Abonent raqami uchun to'lovlar</t>
  </si>
  <si>
    <t>Mobil aloqa xizmati</t>
  </si>
  <si>
    <t xml:space="preserve">Internet xarajatlari
</t>
  </si>
  <si>
    <t>Boshqa aloqa xizmati (maxsus aloqa)</t>
  </si>
  <si>
    <t>Xizmat safari xarajati</t>
  </si>
  <si>
    <t>Auditorlik tekshiruvi xarajati</t>
  </si>
  <si>
    <t>Maslaxat va axborot xizmatlariga haq to'lash</t>
  </si>
  <si>
    <t>Bank xizmati xarajatlari</t>
  </si>
  <si>
    <t xml:space="preserve">Mulk solig'i
</t>
  </si>
  <si>
    <t xml:space="preserve">Yer solig'i
</t>
  </si>
  <si>
    <t xml:space="preserve">Suv resurslaridan foydalangan-lik uchun soliq
</t>
  </si>
  <si>
    <t xml:space="preserve">Pensiya jamg'armasiga majburiy ajratmalar
</t>
  </si>
  <si>
    <t xml:space="preserve">Respublika yo'l jamg'armasiga majburiy ajratmalar
</t>
  </si>
  <si>
    <t>Umumta'lim maktablari .... jamg'armasiga majburiy ajratmalar</t>
  </si>
  <si>
    <t>Atrof muxitni iflos. kompensatsiya to'lovlari</t>
  </si>
  <si>
    <t>Tashqi qo'riqlash xizmati xarajati</t>
  </si>
  <si>
    <t>Chiqindi tashib ketish xarajati</t>
  </si>
  <si>
    <t>Dezinsektsiya xarajati</t>
  </si>
  <si>
    <t xml:space="preserve">Tibbiyot punktlarini saqlash xarajati
</t>
  </si>
  <si>
    <t>Vaqtincha mehnatga layoqatsizlik nafaqasi</t>
  </si>
  <si>
    <t xml:space="preserve">Xodimlarga berilgan sovg'alar qiymati
</t>
  </si>
  <si>
    <t xml:space="preserve">Davriy nashrlarga obuna xarajatlari
</t>
  </si>
  <si>
    <t>Moddiy yordam xarajati</t>
  </si>
  <si>
    <t xml:space="preserve">Yo'l chiptalari xarajatlari
</t>
  </si>
  <si>
    <t>Hujjatlarni pereplet qilish xarajatlari</t>
  </si>
  <si>
    <t>Xodimlar malakasini oshirishga xarajatlar</t>
  </si>
  <si>
    <t>Ijara to'lovi xarajati</t>
  </si>
  <si>
    <t>Majburiy sug'urta xarajati</t>
  </si>
  <si>
    <t xml:space="preserve">Uy xo'jaligi tanlanma kuzatuvi xarajatlari
</t>
  </si>
  <si>
    <t>Boshqa xarajatlar</t>
  </si>
  <si>
    <t>JAMI HARAJATLAR</t>
  </si>
  <si>
    <t>Boshqarma boshig‘i</t>
  </si>
  <si>
    <t>Bosh hisobchi</t>
  </si>
  <si>
    <t>(imzo)</t>
  </si>
  <si>
    <t>(f.i.sh.)</t>
  </si>
  <si>
    <t>М.O‘.</t>
  </si>
  <si>
    <t>Viloyat bo'yicha jami</t>
  </si>
  <si>
    <t>Jami 
xarajatlar</t>
  </si>
  <si>
    <t>notijorat faoliyatdan</t>
  </si>
  <si>
    <t xml:space="preserve">tijorat faoliyatdan
</t>
  </si>
  <si>
    <t>(ming so‘mda)</t>
  </si>
  <si>
    <t>Namangan viloyat statistika boshqarmasi va tuman (shahar) statistika 
bo'limlarining haqiqatda amalga oshirilgan xarajatlari to'g'risida 
MA'LUMOT</t>
  </si>
  <si>
    <t>S. Melixujayev</t>
  </si>
  <si>
    <t>E. Xushbaxteyeva</t>
  </si>
  <si>
    <r>
      <t xml:space="preserve"> Ko‘rsatkich nomi (JAMI)</t>
    </r>
    <r>
      <rPr>
        <b/>
        <sz val="10"/>
        <rFont val="Bookman Old Style"/>
        <family val="1"/>
      </rPr>
      <t xml:space="preserve">  2021- y.</t>
    </r>
  </si>
  <si>
    <t>Satr raqami</t>
  </si>
  <si>
    <t>Mahsulot (tovar, ish va xizmat)larni sotishdan sof tushum</t>
  </si>
  <si>
    <t>Sotilgan mahsulot (tovar, ish va xizmat)larning tannarxi</t>
  </si>
  <si>
    <t>Mahsulot (tovar, ish va xizmat)larni sotishning yalpi foydasi (zarari) (satr. 010-020)</t>
  </si>
  <si>
    <t>Davr xarajatlari, jami (satr. 050+060+070+080), shu jumladan:</t>
  </si>
  <si>
    <t xml:space="preserve">Sotish xarajatlari </t>
  </si>
  <si>
    <t>Ma’muriy xarajatlar</t>
  </si>
  <si>
    <t xml:space="preserve">Boshqa operatsion xarajatlar </t>
  </si>
  <si>
    <t>Hisobot davrining soliq solinadigan foydadan kelgusida chegiriladigan xarajatlari</t>
  </si>
  <si>
    <t>Asosiy faoliyatning boshqa daromadlari</t>
  </si>
  <si>
    <t>Asosiy faoliyatning foydasi (zarari) (satr. 030-040+090)</t>
  </si>
  <si>
    <t>Moliyaviy faoliyatning daromadlari, jami (satr.120+130+140+150+160), shu jumladan:</t>
  </si>
  <si>
    <t xml:space="preserve">Dividendlar shaklidagi daromadlar </t>
  </si>
  <si>
    <t>Foizlar shaklidagi daromadlar</t>
  </si>
  <si>
    <t>Moliyaviy ijaradan daromadlar</t>
  </si>
  <si>
    <t>Valyuta kursi farqidan daromadlar</t>
  </si>
  <si>
    <t>Moliyaviy faoliyatning boshqa daromadlari</t>
  </si>
  <si>
    <t>Moliyaviy faoliyat bo‘yicha xarajatlar (satr. 180+190+200+210), shu jumladan:</t>
  </si>
  <si>
    <t>Foizlar shaklidagi xarajatlar</t>
  </si>
  <si>
    <t>Moliyaviy ijara bo‘yicha foizlar shaklidagi xarajatlar</t>
  </si>
  <si>
    <t>Valyuta kursi farqidan zararlar</t>
  </si>
  <si>
    <t>Moliyaviy faoliyat bo‘yicha boshqa xarajatlar</t>
  </si>
  <si>
    <t>Umumxo‘jalik faoliyatining foydasi (zarari) (satr. 100+110-170)</t>
  </si>
  <si>
    <t>Favquloddagi foyda va zararlar</t>
  </si>
  <si>
    <t>Foyda solig‘ini to‘lagunga qadar foyda (zarar) (satr. 220+/-230)</t>
  </si>
  <si>
    <t>Foyda solig‘i</t>
  </si>
  <si>
    <t>Foydadan boshqa soliqlar va boshqa majburiy to‘lovlar</t>
  </si>
  <si>
    <t>Hisobot davrining sof foydasi (zarari) (satr. 240-250-260)</t>
  </si>
  <si>
    <t>Hisobot davrida</t>
  </si>
  <si>
    <t>Daromad (foyda)</t>
  </si>
  <si>
    <t>Xarajat (zarar)</t>
  </si>
  <si>
    <t>Boshqa xarajatlar (rasshifrovka)</t>
  </si>
  <si>
    <t>Xomiylik</t>
  </si>
  <si>
    <t>Jami</t>
  </si>
  <si>
    <t>Davlat buyurtmasi</t>
  </si>
  <si>
    <t>Xalk xujaligi</t>
  </si>
  <si>
    <t>Shtatdan tashqari ishchilar ish haqi xarajatlari</t>
  </si>
  <si>
    <t xml:space="preserve"> 2022 yil 1 chorak uchun</t>
  </si>
  <si>
    <t xml:space="preserve"> 2022 yil 2 chorak uchun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</si>
</sst>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#,##0.0000"/>
    <numFmt numFmtId="182" formatCode="0.0000"/>
    <numFmt numFmtId="183" formatCode="#,##0.0"/>
    <numFmt numFmtId="184" formatCode="#,##0.000"/>
    <numFmt numFmtId="185" formatCode="#,##0.00;[Red]\-#,##0.00"/>
    <numFmt numFmtId="186" formatCode="0.00;[Red]\-0.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;[Red]#,##0.00"/>
    <numFmt numFmtId="194" formatCode="#,##0.00000"/>
    <numFmt numFmtId="195" formatCode="#,##0.000000"/>
    <numFmt numFmtId="196" formatCode="#,##0.0000000"/>
    <numFmt numFmtId="197" formatCode="#,##0.00_ ;[Red]\-#,##0.00\ 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_);_(* \(#,##0.0\);_(* &quot;-&quot;??_);_(@_)"/>
    <numFmt numFmtId="206" formatCode="_(* #,##0_);_(* \(#,##0\);_(* &quot;-&quot;??_);_(@_)"/>
    <numFmt numFmtId="207" formatCode="0.0%"/>
    <numFmt numFmtId="208" formatCode="_-* #,##0.0000000_р_._-;\-* #,##0.0000000_р_._-;_-* &quot;-&quot;???????_р_._-;_-@_-"/>
    <numFmt numFmtId="209" formatCode="#,##0.00000000"/>
    <numFmt numFmtId="210" formatCode="_-* #,##0.0\ _₽_-;\-* #,##0.0\ _₽_-;_-* &quot;-&quot;?\ _₽_-;_-@_-"/>
    <numFmt numFmtId="211" formatCode="0.00000"/>
    <numFmt numFmtId="212" formatCode="0.000000"/>
    <numFmt numFmtId="213" formatCode="_-* #,##0.000\ _₽_-;\-* #,##0.000\ _₽_-;_-* &quot;-&quot;??\ _₽_-;_-@_-"/>
    <numFmt numFmtId="214" formatCode="_-* #,##0.0\ _₽_-;\-* #,##0.0\ _₽_-;_-* &quot;-&quot;??\ _₽_-;_-@_-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Bookman Old Style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3" fontId="8" fillId="0" borderId="0" xfId="0" applyNumberFormat="1" applyFont="1" applyFill="1" applyAlignment="1">
      <alignment/>
    </xf>
    <xf numFmtId="187" fontId="8" fillId="0" borderId="0" xfId="0" applyNumberFormat="1" applyFont="1" applyFill="1" applyAlignment="1">
      <alignment/>
    </xf>
    <xf numFmtId="183" fontId="10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center"/>
    </xf>
    <xf numFmtId="18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12" fillId="0" borderId="0" xfId="53" applyFont="1" applyFill="1" applyAlignment="1">
      <alignment horizontal="right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2" fillId="0" borderId="0" xfId="54" applyFont="1" applyFill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183" fontId="1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83" fontId="10" fillId="33" borderId="11" xfId="0" applyNumberFormat="1" applyFont="1" applyFill="1" applyBorder="1" applyAlignment="1">
      <alignment horizontal="center" vertical="center"/>
    </xf>
    <xf numFmtId="183" fontId="10" fillId="33" borderId="11" xfId="0" applyNumberFormat="1" applyFont="1" applyFill="1" applyBorder="1" applyAlignment="1">
      <alignment horizontal="center" vertical="center" wrapText="1"/>
    </xf>
    <xf numFmtId="183" fontId="10" fillId="33" borderId="11" xfId="63" applyNumberFormat="1" applyFont="1" applyFill="1" applyBorder="1" applyAlignment="1">
      <alignment horizontal="center" vertical="center" wrapText="1"/>
    </xf>
    <xf numFmtId="183" fontId="11" fillId="33" borderId="11" xfId="0" applyNumberFormat="1" applyFont="1" applyFill="1" applyBorder="1" applyAlignment="1">
      <alignment horizontal="center" vertical="center" wrapText="1"/>
    </xf>
    <xf numFmtId="183" fontId="11" fillId="33" borderId="11" xfId="0" applyNumberFormat="1" applyFont="1" applyFill="1" applyBorder="1" applyAlignment="1">
      <alignment horizontal="center" vertical="center"/>
    </xf>
    <xf numFmtId="0" fontId="63" fillId="0" borderId="0" xfId="55" applyFont="1" applyFill="1" applyBorder="1" applyAlignment="1">
      <alignment/>
      <protection/>
    </xf>
    <xf numFmtId="205" fontId="64" fillId="0" borderId="0" xfId="54" applyNumberFormat="1" applyFont="1" applyFill="1" applyAlignment="1">
      <alignment horizontal="center" vertical="center" wrapText="1"/>
      <protection/>
    </xf>
    <xf numFmtId="0" fontId="63" fillId="0" borderId="0" xfId="54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vertical="center" wrapText="1"/>
    </xf>
    <xf numFmtId="43" fontId="66" fillId="33" borderId="11" xfId="0" applyNumberFormat="1" applyFont="1" applyFill="1" applyBorder="1" applyAlignment="1">
      <alignment/>
    </xf>
    <xf numFmtId="0" fontId="4" fillId="0" borderId="13" xfId="54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3" fillId="33" borderId="0" xfId="55" applyFont="1" applyFill="1" applyBorder="1" applyAlignment="1">
      <alignment/>
      <protection/>
    </xf>
    <xf numFmtId="205" fontId="63" fillId="33" borderId="0" xfId="54" applyNumberFormat="1" applyFont="1" applyFill="1" applyBorder="1" applyAlignment="1">
      <alignment horizontal="center" vertical="center" wrapText="1"/>
      <protection/>
    </xf>
    <xf numFmtId="205" fontId="64" fillId="33" borderId="0" xfId="54" applyNumberFormat="1" applyFont="1" applyFill="1" applyAlignment="1">
      <alignment horizontal="center" vertical="center" wrapText="1"/>
      <protection/>
    </xf>
    <xf numFmtId="0" fontId="63" fillId="33" borderId="0" xfId="54" applyFont="1" applyFill="1" applyBorder="1" applyAlignment="1">
      <alignment horizontal="center" vertical="center" wrapText="1"/>
      <protection/>
    </xf>
    <xf numFmtId="0" fontId="63" fillId="33" borderId="13" xfId="54" applyFont="1" applyFill="1" applyBorder="1" applyAlignment="1">
      <alignment horizontal="center" vertical="center" wrapText="1"/>
      <protection/>
    </xf>
    <xf numFmtId="0" fontId="67" fillId="33" borderId="0" xfId="0" applyFont="1" applyFill="1" applyAlignment="1">
      <alignment horizontal="left"/>
    </xf>
    <xf numFmtId="43" fontId="67" fillId="33" borderId="0" xfId="0" applyNumberFormat="1" applyFont="1" applyFill="1" applyAlignment="1">
      <alignment horizontal="left"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 horizontal="right"/>
    </xf>
    <xf numFmtId="0" fontId="69" fillId="33" borderId="0" xfId="0" applyFont="1" applyFill="1" applyAlignment="1">
      <alignment horizontal="right"/>
    </xf>
    <xf numFmtId="0" fontId="67" fillId="33" borderId="0" xfId="0" applyFont="1" applyFill="1" applyAlignment="1">
      <alignment/>
    </xf>
    <xf numFmtId="4" fontId="68" fillId="33" borderId="14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4" fontId="68" fillId="33" borderId="15" xfId="0" applyNumberFormat="1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left" vertical="center" wrapText="1"/>
    </xf>
    <xf numFmtId="179" fontId="68" fillId="33" borderId="17" xfId="63" applyFont="1" applyFill="1" applyBorder="1" applyAlignment="1">
      <alignment horizontal="right" vertical="center"/>
    </xf>
    <xf numFmtId="179" fontId="68" fillId="33" borderId="11" xfId="63" applyFont="1" applyFill="1" applyBorder="1" applyAlignment="1">
      <alignment horizontal="right" vertical="center"/>
    </xf>
    <xf numFmtId="0" fontId="66" fillId="33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left" vertical="center" wrapText="1"/>
    </xf>
    <xf numFmtId="179" fontId="67" fillId="33" borderId="11" xfId="63" applyFont="1" applyFill="1" applyBorder="1" applyAlignment="1">
      <alignment horizontal="right" vertical="center"/>
    </xf>
    <xf numFmtId="179" fontId="67" fillId="33" borderId="18" xfId="63" applyFont="1" applyFill="1" applyBorder="1" applyAlignment="1">
      <alignment horizontal="right" vertical="center"/>
    </xf>
    <xf numFmtId="0" fontId="68" fillId="33" borderId="0" xfId="0" applyFont="1" applyFill="1" applyAlignment="1">
      <alignment/>
    </xf>
    <xf numFmtId="0" fontId="71" fillId="33" borderId="11" xfId="0" applyFont="1" applyFill="1" applyBorder="1" applyAlignment="1">
      <alignment horizontal="right" vertical="center" wrapText="1"/>
    </xf>
    <xf numFmtId="179" fontId="67" fillId="33" borderId="17" xfId="63" applyFont="1" applyFill="1" applyBorder="1" applyAlignment="1">
      <alignment horizontal="right" vertical="center"/>
    </xf>
    <xf numFmtId="0" fontId="71" fillId="33" borderId="11" xfId="0" applyFont="1" applyFill="1" applyBorder="1" applyAlignment="1">
      <alignment horizontal="left" vertical="center" wrapText="1"/>
    </xf>
    <xf numFmtId="16" fontId="66" fillId="33" borderId="11" xfId="0" applyNumberFormat="1" applyFont="1" applyFill="1" applyBorder="1" applyAlignment="1">
      <alignment horizontal="center"/>
    </xf>
    <xf numFmtId="179" fontId="68" fillId="33" borderId="19" xfId="63" applyFont="1" applyFill="1" applyBorder="1" applyAlignment="1">
      <alignment horizontal="right" vertical="center"/>
    </xf>
    <xf numFmtId="0" fontId="67" fillId="33" borderId="0" xfId="0" applyFont="1" applyFill="1" applyAlignment="1">
      <alignment horizontal="center"/>
    </xf>
    <xf numFmtId="171" fontId="67" fillId="33" borderId="0" xfId="0" applyNumberFormat="1" applyFont="1" applyFill="1" applyAlignment="1">
      <alignment/>
    </xf>
    <xf numFmtId="4" fontId="67" fillId="33" borderId="0" xfId="0" applyNumberFormat="1" applyFont="1" applyFill="1" applyAlignment="1">
      <alignment horizontal="right"/>
    </xf>
    <xf numFmtId="205" fontId="67" fillId="33" borderId="0" xfId="0" applyNumberFormat="1" applyFont="1" applyFill="1" applyAlignment="1">
      <alignment horizontal="right"/>
    </xf>
    <xf numFmtId="0" fontId="63" fillId="33" borderId="0" xfId="54" applyFont="1" applyFill="1" applyBorder="1" applyAlignment="1">
      <alignment horizontal="left" vertical="center" wrapText="1"/>
      <protection/>
    </xf>
    <xf numFmtId="43" fontId="63" fillId="33" borderId="0" xfId="54" applyNumberFormat="1" applyFont="1" applyFill="1" applyBorder="1" applyAlignment="1">
      <alignment horizontal="center" vertical="center" wrapText="1"/>
      <protection/>
    </xf>
    <xf numFmtId="0" fontId="67" fillId="33" borderId="0" xfId="53" applyFont="1" applyFill="1" applyAlignment="1">
      <alignment horizontal="right"/>
      <protection/>
    </xf>
    <xf numFmtId="0" fontId="68" fillId="33" borderId="12" xfId="54" applyFont="1" applyFill="1" applyBorder="1" applyAlignment="1">
      <alignment horizontal="center" vertical="center" wrapText="1"/>
      <protection/>
    </xf>
    <xf numFmtId="205" fontId="64" fillId="33" borderId="0" xfId="53" applyNumberFormat="1" applyFont="1" applyFill="1" applyAlignment="1">
      <alignment horizontal="right"/>
      <protection/>
    </xf>
    <xf numFmtId="0" fontId="72" fillId="33" borderId="13" xfId="54" applyFont="1" applyFill="1" applyBorder="1" applyAlignment="1">
      <alignment horizontal="center" vertical="center" wrapText="1"/>
      <protection/>
    </xf>
    <xf numFmtId="0" fontId="64" fillId="33" borderId="0" xfId="54" applyFont="1" applyFill="1" applyAlignment="1">
      <alignment horizontal="center" vertical="center" wrapText="1"/>
      <protection/>
    </xf>
    <xf numFmtId="0" fontId="67" fillId="33" borderId="0" xfId="54" applyFont="1" applyFill="1" applyAlignment="1">
      <alignment horizontal="center" vertical="center" wrapText="1"/>
      <protection/>
    </xf>
    <xf numFmtId="43" fontId="64" fillId="33" borderId="12" xfId="54" applyNumberFormat="1" applyFont="1" applyFill="1" applyBorder="1" applyAlignment="1">
      <alignment horizontal="center" vertical="center" wrapText="1"/>
      <protection/>
    </xf>
    <xf numFmtId="43" fontId="64" fillId="33" borderId="0" xfId="54" applyNumberFormat="1" applyFont="1" applyFill="1" applyBorder="1" applyAlignment="1">
      <alignment horizontal="center" vertical="center" wrapText="1"/>
      <protection/>
    </xf>
    <xf numFmtId="0" fontId="67" fillId="33" borderId="12" xfId="54" applyFont="1" applyFill="1" applyBorder="1" applyAlignment="1">
      <alignment horizontal="center" vertical="center" wrapText="1"/>
      <protection/>
    </xf>
    <xf numFmtId="0" fontId="64" fillId="33" borderId="0" xfId="53" applyFont="1" applyFill="1" applyBorder="1" applyAlignment="1">
      <alignment horizontal="right"/>
      <protection/>
    </xf>
    <xf numFmtId="0" fontId="68" fillId="33" borderId="0" xfId="54" applyFont="1" applyFill="1" applyBorder="1" applyAlignment="1">
      <alignment horizontal="left" vertical="center" wrapText="1"/>
      <protection/>
    </xf>
    <xf numFmtId="0" fontId="68" fillId="33" borderId="0" xfId="54" applyFont="1" applyFill="1" applyBorder="1" applyAlignment="1">
      <alignment horizontal="center" vertical="center" wrapText="1"/>
      <protection/>
    </xf>
    <xf numFmtId="4" fontId="68" fillId="33" borderId="0" xfId="0" applyNumberFormat="1" applyFont="1" applyFill="1" applyAlignment="1">
      <alignment horizontal="right"/>
    </xf>
    <xf numFmtId="0" fontId="67" fillId="33" borderId="0" xfId="0" applyFont="1" applyFill="1" applyAlignment="1">
      <alignment horizontal="right"/>
    </xf>
    <xf numFmtId="0" fontId="68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vertical="center"/>
    </xf>
    <xf numFmtId="4" fontId="67" fillId="33" borderId="20" xfId="0" applyNumberFormat="1" applyFont="1" applyFill="1" applyBorder="1" applyAlignment="1">
      <alignment horizontal="right"/>
    </xf>
    <xf numFmtId="4" fontId="67" fillId="33" borderId="21" xfId="0" applyNumberFormat="1" applyFont="1" applyFill="1" applyBorder="1" applyAlignment="1">
      <alignment horizontal="right"/>
    </xf>
    <xf numFmtId="4" fontId="67" fillId="33" borderId="22" xfId="0" applyNumberFormat="1" applyFont="1" applyFill="1" applyBorder="1" applyAlignment="1">
      <alignment horizontal="right"/>
    </xf>
    <xf numFmtId="0" fontId="67" fillId="33" borderId="11" xfId="0" applyFont="1" applyFill="1" applyBorder="1" applyAlignment="1">
      <alignment horizontal="center"/>
    </xf>
    <xf numFmtId="0" fontId="67" fillId="33" borderId="11" xfId="0" applyFont="1" applyFill="1" applyBorder="1" applyAlignment="1">
      <alignment vertical="center"/>
    </xf>
    <xf numFmtId="4" fontId="67" fillId="33" borderId="11" xfId="0" applyNumberFormat="1" applyFont="1" applyFill="1" applyBorder="1" applyAlignment="1">
      <alignment horizontal="right"/>
    </xf>
    <xf numFmtId="183" fontId="7" fillId="0" borderId="0" xfId="0" applyNumberFormat="1" applyFont="1" applyFill="1" applyAlignment="1">
      <alignment/>
    </xf>
    <xf numFmtId="4" fontId="70" fillId="33" borderId="15" xfId="0" applyNumberFormat="1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/>
    </xf>
    <xf numFmtId="0" fontId="67" fillId="33" borderId="23" xfId="0" applyFont="1" applyFill="1" applyBorder="1" applyAlignment="1">
      <alignment horizontal="center"/>
    </xf>
    <xf numFmtId="179" fontId="68" fillId="33" borderId="18" xfId="63" applyFont="1" applyFill="1" applyBorder="1" applyAlignment="1">
      <alignment horizontal="right" vertical="center"/>
    </xf>
    <xf numFmtId="0" fontId="67" fillId="33" borderId="24" xfId="0" applyFont="1" applyFill="1" applyBorder="1" applyAlignment="1">
      <alignment horizontal="center"/>
    </xf>
    <xf numFmtId="16" fontId="67" fillId="33" borderId="23" xfId="0" applyNumberFormat="1" applyFont="1" applyFill="1" applyBorder="1" applyAlignment="1">
      <alignment horizontal="center"/>
    </xf>
    <xf numFmtId="0" fontId="67" fillId="33" borderId="25" xfId="0" applyFont="1" applyFill="1" applyBorder="1" applyAlignment="1">
      <alignment horizontal="center"/>
    </xf>
    <xf numFmtId="0" fontId="70" fillId="33" borderId="19" xfId="0" applyFont="1" applyFill="1" applyBorder="1" applyAlignment="1">
      <alignment horizontal="left" vertical="center" wrapText="1"/>
    </xf>
    <xf numFmtId="43" fontId="63" fillId="33" borderId="12" xfId="54" applyNumberFormat="1" applyFont="1" applyFill="1" applyBorder="1" applyAlignment="1">
      <alignment horizontal="center" vertical="center" wrapText="1"/>
      <protection/>
    </xf>
    <xf numFmtId="0" fontId="64" fillId="33" borderId="0" xfId="53" applyFont="1" applyFill="1" applyAlignment="1">
      <alignment horizontal="right"/>
      <protection/>
    </xf>
    <xf numFmtId="205" fontId="63" fillId="33" borderId="13" xfId="54" applyNumberFormat="1" applyFont="1" applyFill="1" applyBorder="1" applyAlignment="1">
      <alignment horizontal="center" vertical="center" wrapText="1"/>
      <protection/>
    </xf>
    <xf numFmtId="0" fontId="68" fillId="33" borderId="26" xfId="0" applyFont="1" applyFill="1" applyBorder="1" applyAlignment="1">
      <alignment horizontal="center"/>
    </xf>
    <xf numFmtId="4" fontId="68" fillId="33" borderId="21" xfId="0" applyNumberFormat="1" applyFont="1" applyFill="1" applyBorder="1" applyAlignment="1">
      <alignment horizontal="right"/>
    </xf>
    <xf numFmtId="4" fontId="68" fillId="33" borderId="22" xfId="0" applyNumberFormat="1" applyFont="1" applyFill="1" applyBorder="1" applyAlignment="1">
      <alignment horizontal="right"/>
    </xf>
    <xf numFmtId="0" fontId="67" fillId="33" borderId="27" xfId="0" applyFont="1" applyFill="1" applyBorder="1" applyAlignment="1">
      <alignment horizontal="center"/>
    </xf>
    <xf numFmtId="0" fontId="67" fillId="33" borderId="17" xfId="0" applyFont="1" applyFill="1" applyBorder="1" applyAlignment="1">
      <alignment/>
    </xf>
    <xf numFmtId="0" fontId="67" fillId="33" borderId="11" xfId="0" applyFont="1" applyFill="1" applyBorder="1" applyAlignment="1">
      <alignment horizontal="right"/>
    </xf>
    <xf numFmtId="0" fontId="67" fillId="33" borderId="18" xfId="0" applyFont="1" applyFill="1" applyBorder="1" applyAlignment="1">
      <alignment horizontal="right"/>
    </xf>
    <xf numFmtId="4" fontId="67" fillId="33" borderId="18" xfId="0" applyNumberFormat="1" applyFont="1" applyFill="1" applyBorder="1" applyAlignment="1">
      <alignment horizontal="right"/>
    </xf>
    <xf numFmtId="0" fontId="67" fillId="33" borderId="28" xfId="0" applyFont="1" applyFill="1" applyBorder="1" applyAlignment="1">
      <alignment horizontal="center"/>
    </xf>
    <xf numFmtId="0" fontId="67" fillId="33" borderId="29" xfId="0" applyFont="1" applyFill="1" applyBorder="1" applyAlignment="1">
      <alignment/>
    </xf>
    <xf numFmtId="4" fontId="67" fillId="33" borderId="19" xfId="0" applyNumberFormat="1" applyFont="1" applyFill="1" applyBorder="1" applyAlignment="1">
      <alignment horizontal="right"/>
    </xf>
    <xf numFmtId="4" fontId="67" fillId="33" borderId="30" xfId="0" applyNumberFormat="1" applyFont="1" applyFill="1" applyBorder="1" applyAlignment="1">
      <alignment horizontal="right"/>
    </xf>
    <xf numFmtId="0" fontId="67" fillId="33" borderId="10" xfId="0" applyFont="1" applyFill="1" applyBorder="1" applyAlignment="1">
      <alignment horizontal="center"/>
    </xf>
    <xf numFmtId="0" fontId="67" fillId="33" borderId="31" xfId="0" applyFont="1" applyFill="1" applyBorder="1" applyAlignment="1">
      <alignment/>
    </xf>
    <xf numFmtId="179" fontId="68" fillId="33" borderId="10" xfId="63" applyFont="1" applyFill="1" applyBorder="1" applyAlignment="1">
      <alignment horizontal="right" vertical="center"/>
    </xf>
    <xf numFmtId="4" fontId="67" fillId="33" borderId="32" xfId="0" applyNumberFormat="1" applyFont="1" applyFill="1" applyBorder="1" applyAlignment="1">
      <alignment horizontal="right"/>
    </xf>
    <xf numFmtId="4" fontId="67" fillId="33" borderId="33" xfId="0" applyNumberFormat="1" applyFont="1" applyFill="1" applyBorder="1" applyAlignment="1">
      <alignment horizontal="right"/>
    </xf>
    <xf numFmtId="0" fontId="67" fillId="33" borderId="11" xfId="63" applyNumberFormat="1" applyFont="1" applyFill="1" applyBorder="1" applyAlignment="1">
      <alignment horizontal="right" vertical="center"/>
    </xf>
    <xf numFmtId="49" fontId="66" fillId="33" borderId="11" xfId="0" applyNumberFormat="1" applyFont="1" applyFill="1" applyBorder="1" applyAlignment="1">
      <alignment horizontal="center" vertical="top" wrapText="1"/>
    </xf>
    <xf numFmtId="49" fontId="66" fillId="33" borderId="11" xfId="0" applyNumberFormat="1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 horizontal="right"/>
    </xf>
    <xf numFmtId="0" fontId="69" fillId="0" borderId="0" xfId="0" applyFont="1" applyFill="1" applyAlignment="1">
      <alignment horizontal="right"/>
    </xf>
    <xf numFmtId="0" fontId="67" fillId="0" borderId="0" xfId="0" applyFont="1" applyFill="1" applyAlignment="1">
      <alignment/>
    </xf>
    <xf numFmtId="4" fontId="70" fillId="0" borderId="15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left" vertical="center" wrapText="1"/>
    </xf>
    <xf numFmtId="179" fontId="68" fillId="0" borderId="11" xfId="63" applyFont="1" applyFill="1" applyBorder="1" applyAlignment="1">
      <alignment horizontal="right" vertical="center"/>
    </xf>
    <xf numFmtId="0" fontId="67" fillId="0" borderId="23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 vertical="center" wrapText="1"/>
    </xf>
    <xf numFmtId="179" fontId="66" fillId="0" borderId="11" xfId="63" applyFont="1" applyFill="1" applyBorder="1" applyAlignment="1">
      <alignment horizontal="right" vertical="center"/>
    </xf>
    <xf numFmtId="179" fontId="67" fillId="0" borderId="11" xfId="63" applyFont="1" applyFill="1" applyBorder="1" applyAlignment="1">
      <alignment horizontal="right" vertical="center"/>
    </xf>
    <xf numFmtId="179" fontId="67" fillId="0" borderId="18" xfId="63" applyFont="1" applyFill="1" applyBorder="1" applyAlignment="1">
      <alignment horizontal="right" vertical="center"/>
    </xf>
    <xf numFmtId="0" fontId="68" fillId="0" borderId="0" xfId="0" applyFont="1" applyFill="1" applyAlignment="1">
      <alignment/>
    </xf>
    <xf numFmtId="0" fontId="71" fillId="0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top" wrapText="1"/>
    </xf>
    <xf numFmtId="179" fontId="68" fillId="0" borderId="18" xfId="63" applyFont="1" applyFill="1" applyBorder="1" applyAlignment="1">
      <alignment horizontal="right" vertical="center"/>
    </xf>
    <xf numFmtId="0" fontId="67" fillId="0" borderId="24" xfId="0" applyFont="1" applyFill="1" applyBorder="1" applyAlignment="1">
      <alignment horizontal="center"/>
    </xf>
    <xf numFmtId="16" fontId="67" fillId="0" borderId="23" xfId="0" applyNumberFormat="1" applyFont="1" applyFill="1" applyBorder="1" applyAlignment="1">
      <alignment horizontal="center"/>
    </xf>
    <xf numFmtId="0" fontId="67" fillId="0" borderId="25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left" vertical="center" wrapText="1"/>
    </xf>
    <xf numFmtId="179" fontId="68" fillId="0" borderId="19" xfId="63" applyFont="1" applyFill="1" applyBorder="1" applyAlignment="1">
      <alignment horizontal="right" vertical="center"/>
    </xf>
    <xf numFmtId="0" fontId="67" fillId="0" borderId="0" xfId="0" applyFont="1" applyFill="1" applyAlignment="1">
      <alignment horizontal="center"/>
    </xf>
    <xf numFmtId="171" fontId="67" fillId="0" borderId="0" xfId="0" applyNumberFormat="1" applyFont="1" applyFill="1" applyAlignment="1">
      <alignment/>
    </xf>
    <xf numFmtId="4" fontId="67" fillId="0" borderId="0" xfId="0" applyNumberFormat="1" applyFont="1" applyFill="1" applyAlignment="1">
      <alignment horizontal="right"/>
    </xf>
    <xf numFmtId="0" fontId="63" fillId="0" borderId="0" xfId="54" applyFont="1" applyFill="1" applyBorder="1" applyAlignment="1">
      <alignment horizontal="left" vertical="center" wrapText="1"/>
      <protection/>
    </xf>
    <xf numFmtId="43" fontId="63" fillId="0" borderId="12" xfId="54" applyNumberFormat="1" applyFont="1" applyFill="1" applyBorder="1" applyAlignment="1">
      <alignment horizontal="center" vertical="center" wrapText="1"/>
      <protection/>
    </xf>
    <xf numFmtId="0" fontId="68" fillId="0" borderId="0" xfId="54" applyFont="1" applyFill="1" applyBorder="1" applyAlignment="1">
      <alignment horizontal="center" vertical="center" wrapText="1"/>
      <protection/>
    </xf>
    <xf numFmtId="0" fontId="67" fillId="0" borderId="0" xfId="53" applyFont="1" applyFill="1" applyBorder="1" applyAlignment="1">
      <alignment horizontal="right"/>
      <protection/>
    </xf>
    <xf numFmtId="0" fontId="67" fillId="0" borderId="0" xfId="53" applyFont="1" applyFill="1" applyAlignment="1">
      <alignment horizontal="right"/>
      <protection/>
    </xf>
    <xf numFmtId="0" fontId="68" fillId="0" borderId="12" xfId="54" applyFont="1" applyFill="1" applyBorder="1" applyAlignment="1">
      <alignment horizontal="center" vertical="center" wrapText="1"/>
      <protection/>
    </xf>
    <xf numFmtId="0" fontId="63" fillId="0" borderId="13" xfId="54" applyFont="1" applyFill="1" applyBorder="1" applyAlignment="1">
      <alignment horizontal="center" vertical="center" wrapText="1"/>
      <protection/>
    </xf>
    <xf numFmtId="0" fontId="72" fillId="0" borderId="0" xfId="54" applyFont="1" applyFill="1" applyBorder="1" applyAlignment="1">
      <alignment horizontal="center" vertical="center" wrapText="1"/>
      <protection/>
    </xf>
    <xf numFmtId="43" fontId="72" fillId="0" borderId="0" xfId="54" applyNumberFormat="1" applyFont="1" applyFill="1" applyBorder="1" applyAlignment="1">
      <alignment horizontal="center" vertical="center" wrapText="1"/>
      <protection/>
    </xf>
    <xf numFmtId="0" fontId="72" fillId="0" borderId="13" xfId="54" applyFont="1" applyFill="1" applyBorder="1" applyAlignment="1">
      <alignment horizontal="center" vertical="center" wrapText="1"/>
      <protection/>
    </xf>
    <xf numFmtId="0" fontId="64" fillId="0" borderId="0" xfId="54" applyFont="1" applyFill="1" applyAlignment="1">
      <alignment horizontal="center" vertical="center" wrapText="1"/>
      <protection/>
    </xf>
    <xf numFmtId="0" fontId="64" fillId="0" borderId="0" xfId="53" applyFont="1" applyFill="1" applyAlignment="1">
      <alignment horizontal="right"/>
      <protection/>
    </xf>
    <xf numFmtId="210" fontId="67" fillId="0" borderId="0" xfId="54" applyNumberFormat="1" applyFont="1" applyFill="1" applyBorder="1" applyAlignment="1">
      <alignment horizontal="center" vertical="center" wrapText="1"/>
      <protection/>
    </xf>
    <xf numFmtId="43" fontId="67" fillId="0" borderId="0" xfId="54" applyNumberFormat="1" applyFont="1" applyFill="1" applyBorder="1" applyAlignment="1">
      <alignment horizontal="center" vertical="center" wrapText="1"/>
      <protection/>
    </xf>
    <xf numFmtId="0" fontId="67" fillId="0" borderId="0" xfId="54" applyFont="1" applyFill="1" applyBorder="1" applyAlignment="1">
      <alignment horizontal="center" vertical="center" wrapText="1"/>
      <protection/>
    </xf>
    <xf numFmtId="0" fontId="67" fillId="0" borderId="0" xfId="54" applyFont="1" applyFill="1" applyAlignment="1">
      <alignment horizontal="center" vertical="center" wrapText="1"/>
      <protection/>
    </xf>
    <xf numFmtId="43" fontId="64" fillId="0" borderId="12" xfId="54" applyNumberFormat="1" applyFont="1" applyFill="1" applyBorder="1" applyAlignment="1">
      <alignment horizontal="center" vertical="center" wrapText="1"/>
      <protection/>
    </xf>
    <xf numFmtId="0" fontId="67" fillId="0" borderId="12" xfId="54" applyFont="1" applyFill="1" applyBorder="1" applyAlignment="1">
      <alignment horizontal="center" vertical="center" wrapText="1"/>
      <protection/>
    </xf>
    <xf numFmtId="0" fontId="68" fillId="0" borderId="0" xfId="54" applyFont="1" applyFill="1" applyBorder="1" applyAlignment="1">
      <alignment horizontal="left" vertical="center" wrapText="1"/>
      <protection/>
    </xf>
    <xf numFmtId="0" fontId="67" fillId="0" borderId="0" xfId="0" applyFont="1" applyFill="1" applyAlignment="1">
      <alignment horizontal="right"/>
    </xf>
    <xf numFmtId="0" fontId="68" fillId="0" borderId="34" xfId="0" applyFont="1" applyFill="1" applyBorder="1" applyAlignment="1">
      <alignment horizontal="center"/>
    </xf>
    <xf numFmtId="0" fontId="70" fillId="0" borderId="11" xfId="0" applyFont="1" applyBorder="1" applyAlignment="1">
      <alignment vertical="center"/>
    </xf>
    <xf numFmtId="4" fontId="70" fillId="0" borderId="11" xfId="0" applyNumberFormat="1" applyFont="1" applyFill="1" applyBorder="1" applyAlignment="1">
      <alignment horizontal="right"/>
    </xf>
    <xf numFmtId="4" fontId="67" fillId="0" borderId="20" xfId="0" applyNumberFormat="1" applyFont="1" applyFill="1" applyBorder="1" applyAlignment="1">
      <alignment horizontal="right"/>
    </xf>
    <xf numFmtId="4" fontId="67" fillId="0" borderId="21" xfId="0" applyNumberFormat="1" applyFont="1" applyFill="1" applyBorder="1" applyAlignment="1">
      <alignment horizontal="right"/>
    </xf>
    <xf numFmtId="4" fontId="67" fillId="0" borderId="22" xfId="0" applyNumberFormat="1" applyFont="1" applyFill="1" applyBorder="1" applyAlignment="1">
      <alignment horizontal="right"/>
    </xf>
    <xf numFmtId="0" fontId="67" fillId="0" borderId="35" xfId="0" applyFont="1" applyFill="1" applyBorder="1" applyAlignment="1">
      <alignment horizontal="center"/>
    </xf>
    <xf numFmtId="0" fontId="66" fillId="34" borderId="11" xfId="0" applyFont="1" applyFill="1" applyBorder="1" applyAlignment="1">
      <alignment vertical="center"/>
    </xf>
    <xf numFmtId="179" fontId="68" fillId="0" borderId="17" xfId="63" applyFont="1" applyFill="1" applyBorder="1" applyAlignment="1">
      <alignment horizontal="right" vertical="center"/>
    </xf>
    <xf numFmtId="0" fontId="67" fillId="0" borderId="11" xfId="0" applyFont="1" applyFill="1" applyBorder="1" applyAlignment="1">
      <alignment horizontal="right"/>
    </xf>
    <xf numFmtId="0" fontId="67" fillId="0" borderId="18" xfId="0" applyFont="1" applyFill="1" applyBorder="1" applyAlignment="1">
      <alignment horizontal="right"/>
    </xf>
    <xf numFmtId="4" fontId="67" fillId="0" borderId="11" xfId="0" applyNumberFormat="1" applyFont="1" applyFill="1" applyBorder="1" applyAlignment="1">
      <alignment horizontal="right"/>
    </xf>
    <xf numFmtId="4" fontId="67" fillId="0" borderId="18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4" fontId="66" fillId="0" borderId="0" xfId="0" applyNumberFormat="1" applyFont="1" applyFill="1" applyAlignment="1">
      <alignment horizontal="right"/>
    </xf>
    <xf numFmtId="43" fontId="67" fillId="0" borderId="0" xfId="0" applyNumberFormat="1" applyFont="1" applyFill="1" applyAlignment="1">
      <alignment horizontal="right"/>
    </xf>
    <xf numFmtId="0" fontId="70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vertical="center" wrapText="1"/>
    </xf>
    <xf numFmtId="179" fontId="70" fillId="0" borderId="0" xfId="63" applyFont="1" applyFill="1" applyBorder="1" applyAlignment="1">
      <alignment horizontal="right" vertical="center"/>
    </xf>
    <xf numFmtId="205" fontId="70" fillId="0" borderId="0" xfId="63" applyNumberFormat="1" applyFont="1" applyFill="1" applyBorder="1" applyAlignment="1">
      <alignment horizontal="right" vertical="center"/>
    </xf>
    <xf numFmtId="179" fontId="68" fillId="0" borderId="0" xfId="63" applyFont="1" applyFill="1" applyBorder="1" applyAlignment="1">
      <alignment horizontal="right" vertical="center"/>
    </xf>
    <xf numFmtId="179" fontId="67" fillId="0" borderId="0" xfId="63" applyFont="1" applyFill="1" applyBorder="1" applyAlignment="1">
      <alignment horizontal="right" vertical="center"/>
    </xf>
    <xf numFmtId="43" fontId="67" fillId="33" borderId="0" xfId="0" applyNumberFormat="1" applyFont="1" applyFill="1" applyAlignment="1">
      <alignment horizontal="right"/>
    </xf>
    <xf numFmtId="0" fontId="63" fillId="0" borderId="0" xfId="54" applyFont="1" applyFill="1" applyBorder="1" applyAlignment="1">
      <alignment horizontal="center" vertical="center" wrapText="1"/>
      <protection/>
    </xf>
    <xf numFmtId="0" fontId="70" fillId="0" borderId="15" xfId="0" applyFont="1" applyFill="1" applyBorder="1" applyAlignment="1">
      <alignment horizontal="center" vertical="center" wrapText="1"/>
    </xf>
    <xf numFmtId="179" fontId="68" fillId="33" borderId="29" xfId="63" applyFont="1" applyFill="1" applyBorder="1" applyAlignment="1">
      <alignment horizontal="right" vertical="center"/>
    </xf>
    <xf numFmtId="4" fontId="68" fillId="33" borderId="11" xfId="54" applyNumberFormat="1" applyFont="1" applyFill="1" applyBorder="1" applyAlignment="1">
      <alignment horizontal="center" vertical="center" wrapText="1"/>
      <protection/>
    </xf>
    <xf numFmtId="0" fontId="72" fillId="33" borderId="11" xfId="54" applyFont="1" applyFill="1" applyBorder="1" applyAlignment="1">
      <alignment horizontal="center" vertical="center" wrapText="1"/>
      <protection/>
    </xf>
    <xf numFmtId="0" fontId="67" fillId="33" borderId="11" xfId="54" applyFont="1" applyFill="1" applyBorder="1" applyAlignment="1">
      <alignment horizontal="center" vertical="center" wrapText="1"/>
      <protection/>
    </xf>
    <xf numFmtId="0" fontId="67" fillId="33" borderId="11" xfId="53" applyFont="1" applyFill="1" applyBorder="1" applyAlignment="1">
      <alignment horizontal="right"/>
      <protection/>
    </xf>
    <xf numFmtId="0" fontId="67" fillId="33" borderId="11" xfId="63" applyNumberFormat="1" applyFont="1" applyFill="1" applyBorder="1" applyAlignment="1">
      <alignment horizontal="center" vertical="center"/>
    </xf>
    <xf numFmtId="187" fontId="70" fillId="33" borderId="11" xfId="63" applyNumberFormat="1" applyFont="1" applyFill="1" applyBorder="1" applyAlignment="1">
      <alignment horizontal="center" vertical="center"/>
    </xf>
    <xf numFmtId="187" fontId="66" fillId="33" borderId="11" xfId="63" applyNumberFormat="1" applyFont="1" applyFill="1" applyBorder="1" applyAlignment="1">
      <alignment horizontal="center" vertical="center"/>
    </xf>
    <xf numFmtId="187" fontId="67" fillId="33" borderId="11" xfId="63" applyNumberFormat="1" applyFont="1" applyFill="1" applyBorder="1" applyAlignment="1">
      <alignment horizontal="center" vertical="center"/>
    </xf>
    <xf numFmtId="0" fontId="68" fillId="33" borderId="11" xfId="0" applyNumberFormat="1" applyFont="1" applyFill="1" applyBorder="1" applyAlignment="1">
      <alignment horizontal="center"/>
    </xf>
    <xf numFmtId="0" fontId="68" fillId="33" borderId="11" xfId="63" applyNumberFormat="1" applyFont="1" applyFill="1" applyBorder="1" applyAlignment="1">
      <alignment horizontal="center" vertical="center"/>
    </xf>
    <xf numFmtId="0" fontId="67" fillId="33" borderId="11" xfId="0" applyNumberFormat="1" applyFont="1" applyFill="1" applyBorder="1" applyAlignment="1">
      <alignment horizontal="center"/>
    </xf>
    <xf numFmtId="187" fontId="66" fillId="33" borderId="18" xfId="63" applyNumberFormat="1" applyFont="1" applyFill="1" applyBorder="1" applyAlignment="1">
      <alignment horizontal="center" vertical="center"/>
    </xf>
    <xf numFmtId="187" fontId="68" fillId="33" borderId="11" xfId="63" applyNumberFormat="1" applyFont="1" applyFill="1" applyBorder="1" applyAlignment="1">
      <alignment horizontal="center" vertical="center"/>
    </xf>
    <xf numFmtId="187" fontId="70" fillId="33" borderId="19" xfId="63" applyNumberFormat="1" applyFont="1" applyFill="1" applyBorder="1" applyAlignment="1">
      <alignment horizontal="center" vertical="center"/>
    </xf>
    <xf numFmtId="0" fontId="67" fillId="0" borderId="11" xfId="63" applyNumberFormat="1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left" vertical="top" wrapText="1"/>
    </xf>
    <xf numFmtId="0" fontId="70" fillId="33" borderId="11" xfId="0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left" wrapText="1"/>
    </xf>
    <xf numFmtId="0" fontId="68" fillId="33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vertical="top" wrapText="1"/>
    </xf>
    <xf numFmtId="0" fontId="70" fillId="0" borderId="11" xfId="63" applyNumberFormat="1" applyFont="1" applyFill="1" applyBorder="1" applyAlignment="1">
      <alignment horizontal="center" vertical="center"/>
    </xf>
    <xf numFmtId="0" fontId="66" fillId="0" borderId="11" xfId="63" applyNumberFormat="1" applyFont="1" applyFill="1" applyBorder="1" applyAlignment="1">
      <alignment horizontal="center" vertical="center"/>
    </xf>
    <xf numFmtId="0" fontId="66" fillId="0" borderId="18" xfId="63" applyNumberFormat="1" applyFont="1" applyFill="1" applyBorder="1" applyAlignment="1">
      <alignment horizontal="center" vertical="center"/>
    </xf>
    <xf numFmtId="0" fontId="68" fillId="0" borderId="11" xfId="63" applyNumberFormat="1" applyFont="1" applyFill="1" applyBorder="1" applyAlignment="1">
      <alignment horizontal="center" vertical="center"/>
    </xf>
    <xf numFmtId="0" fontId="70" fillId="33" borderId="11" xfId="63" applyNumberFormat="1" applyFont="1" applyFill="1" applyBorder="1" applyAlignment="1">
      <alignment horizontal="center" vertical="center"/>
    </xf>
    <xf numFmtId="187" fontId="70" fillId="0" borderId="19" xfId="63" applyNumberFormat="1" applyFont="1" applyFill="1" applyBorder="1" applyAlignment="1">
      <alignment horizontal="center" vertical="center"/>
    </xf>
    <xf numFmtId="2" fontId="70" fillId="33" borderId="11" xfId="63" applyNumberFormat="1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 wrapText="1"/>
    </xf>
    <xf numFmtId="43" fontId="67" fillId="0" borderId="11" xfId="63" applyNumberFormat="1" applyFont="1" applyFill="1" applyBorder="1" applyAlignment="1">
      <alignment horizontal="center" vertical="center"/>
    </xf>
    <xf numFmtId="1" fontId="67" fillId="33" borderId="0" xfId="0" applyNumberFormat="1" applyFont="1" applyFill="1" applyAlignment="1">
      <alignment horizontal="right"/>
    </xf>
    <xf numFmtId="205" fontId="64" fillId="33" borderId="13" xfId="54" applyNumberFormat="1" applyFont="1" applyFill="1" applyBorder="1" applyAlignment="1">
      <alignment horizontal="center" vertical="center" wrapText="1"/>
      <protection/>
    </xf>
    <xf numFmtId="1" fontId="70" fillId="33" borderId="11" xfId="63" applyNumberFormat="1" applyFont="1" applyFill="1" applyBorder="1" applyAlignment="1">
      <alignment horizontal="center" vertical="center"/>
    </xf>
    <xf numFmtId="1" fontId="66" fillId="33" borderId="11" xfId="63" applyNumberFormat="1" applyFont="1" applyFill="1" applyBorder="1" applyAlignment="1">
      <alignment horizontal="center" vertical="center"/>
    </xf>
    <xf numFmtId="1" fontId="66" fillId="33" borderId="18" xfId="63" applyNumberFormat="1" applyFont="1" applyFill="1" applyBorder="1" applyAlignment="1">
      <alignment horizontal="center" vertical="center"/>
    </xf>
    <xf numFmtId="1" fontId="67" fillId="33" borderId="11" xfId="63" applyNumberFormat="1" applyFont="1" applyFill="1" applyBorder="1" applyAlignment="1">
      <alignment horizontal="center" vertical="center"/>
    </xf>
    <xf numFmtId="1" fontId="70" fillId="33" borderId="19" xfId="63" applyNumberFormat="1" applyFont="1" applyFill="1" applyBorder="1" applyAlignment="1">
      <alignment horizontal="center" vertical="center"/>
    </xf>
    <xf numFmtId="0" fontId="72" fillId="33" borderId="0" xfId="54" applyFont="1" applyFill="1" applyBorder="1" applyAlignment="1">
      <alignment horizontal="center" vertical="center" wrapText="1"/>
      <protection/>
    </xf>
    <xf numFmtId="0" fontId="67" fillId="33" borderId="0" xfId="54" applyFont="1" applyFill="1" applyBorder="1" applyAlignment="1">
      <alignment horizontal="center" vertical="center" wrapText="1"/>
      <protection/>
    </xf>
    <xf numFmtId="0" fontId="64" fillId="33" borderId="13" xfId="54" applyFont="1" applyFill="1" applyBorder="1" applyAlignment="1">
      <alignment horizontal="center" vertical="center" wrapText="1"/>
      <protection/>
    </xf>
    <xf numFmtId="4" fontId="68" fillId="33" borderId="11" xfId="0" applyNumberFormat="1" applyFont="1" applyFill="1" applyBorder="1" applyAlignment="1">
      <alignment horizontal="right"/>
    </xf>
    <xf numFmtId="4" fontId="68" fillId="33" borderId="18" xfId="0" applyNumberFormat="1" applyFont="1" applyFill="1" applyBorder="1" applyAlignment="1">
      <alignment horizontal="right"/>
    </xf>
    <xf numFmtId="2" fontId="70" fillId="33" borderId="36" xfId="63" applyNumberFormat="1" applyFont="1" applyFill="1" applyBorder="1" applyAlignment="1">
      <alignment horizontal="center" vertical="center"/>
    </xf>
    <xf numFmtId="187" fontId="70" fillId="0" borderId="11" xfId="63" applyNumberFormat="1" applyFont="1" applyFill="1" applyBorder="1" applyAlignment="1">
      <alignment horizontal="center" vertical="center"/>
    </xf>
    <xf numFmtId="187" fontId="68" fillId="0" borderId="11" xfId="63" applyNumberFormat="1" applyFont="1" applyFill="1" applyBorder="1" applyAlignment="1">
      <alignment horizontal="right" vertical="center"/>
    </xf>
    <xf numFmtId="187" fontId="68" fillId="33" borderId="18" xfId="63" applyNumberFormat="1" applyFont="1" applyFill="1" applyBorder="1" applyAlignment="1">
      <alignment horizontal="center" vertical="center"/>
    </xf>
    <xf numFmtId="214" fontId="67" fillId="0" borderId="11" xfId="63" applyNumberFormat="1" applyFont="1" applyFill="1" applyBorder="1" applyAlignment="1">
      <alignment horizontal="center" vertical="center"/>
    </xf>
    <xf numFmtId="0" fontId="70" fillId="33" borderId="0" xfId="53" applyFont="1" applyFill="1" applyAlignment="1">
      <alignment horizontal="center" wrapText="1"/>
      <protection/>
    </xf>
    <xf numFmtId="0" fontId="63" fillId="33" borderId="0" xfId="0" applyFont="1" applyFill="1" applyAlignment="1">
      <alignment horizontal="center"/>
    </xf>
    <xf numFmtId="3" fontId="68" fillId="33" borderId="37" xfId="0" applyNumberFormat="1" applyFont="1" applyFill="1" applyBorder="1" applyAlignment="1">
      <alignment horizontal="center" vertical="center" wrapText="1"/>
    </xf>
    <xf numFmtId="3" fontId="68" fillId="33" borderId="38" xfId="0" applyNumberFormat="1" applyFont="1" applyFill="1" applyBorder="1" applyAlignment="1">
      <alignment horizontal="center" vertical="center" wrapText="1"/>
    </xf>
    <xf numFmtId="3" fontId="68" fillId="33" borderId="39" xfId="0" applyNumberFormat="1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70" fillId="33" borderId="40" xfId="0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4" fontId="70" fillId="33" borderId="37" xfId="0" applyNumberFormat="1" applyFont="1" applyFill="1" applyBorder="1" applyAlignment="1">
      <alignment horizontal="center" vertical="center" wrapText="1"/>
    </xf>
    <xf numFmtId="4" fontId="70" fillId="33" borderId="38" xfId="0" applyNumberFormat="1" applyFont="1" applyFill="1" applyBorder="1" applyAlignment="1">
      <alignment horizontal="center" vertical="center" wrapText="1"/>
    </xf>
    <xf numFmtId="4" fontId="70" fillId="33" borderId="39" xfId="0" applyNumberFormat="1" applyFont="1" applyFill="1" applyBorder="1" applyAlignment="1">
      <alignment horizontal="center" vertical="center" wrapText="1"/>
    </xf>
    <xf numFmtId="0" fontId="63" fillId="33" borderId="0" xfId="54" applyFont="1" applyFill="1" applyBorder="1" applyAlignment="1">
      <alignment horizontal="center" vertical="center" wrapText="1"/>
      <protection/>
    </xf>
    <xf numFmtId="0" fontId="63" fillId="33" borderId="12" xfId="55" applyFont="1" applyFill="1" applyBorder="1" applyAlignment="1">
      <alignment horizontal="center"/>
      <protection/>
    </xf>
    <xf numFmtId="0" fontId="70" fillId="0" borderId="0" xfId="53" applyFont="1" applyFill="1" applyAlignment="1">
      <alignment horizontal="center" wrapText="1"/>
      <protection/>
    </xf>
    <xf numFmtId="0" fontId="70" fillId="0" borderId="40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4" fontId="70" fillId="0" borderId="37" xfId="0" applyNumberFormat="1" applyFont="1" applyFill="1" applyBorder="1" applyAlignment="1">
      <alignment horizontal="center" vertical="center" wrapText="1"/>
    </xf>
    <xf numFmtId="4" fontId="70" fillId="0" borderId="38" xfId="0" applyNumberFormat="1" applyFont="1" applyFill="1" applyBorder="1" applyAlignment="1">
      <alignment horizontal="center" vertical="center" wrapText="1"/>
    </xf>
    <xf numFmtId="4" fontId="70" fillId="0" borderId="39" xfId="0" applyNumberFormat="1" applyFont="1" applyFill="1" applyBorder="1" applyAlignment="1">
      <alignment horizontal="center" vertical="center" wrapText="1"/>
    </xf>
    <xf numFmtId="3" fontId="68" fillId="0" borderId="37" xfId="0" applyNumberFormat="1" applyFont="1" applyFill="1" applyBorder="1" applyAlignment="1">
      <alignment horizontal="center" vertical="center" wrapText="1"/>
    </xf>
    <xf numFmtId="3" fontId="68" fillId="0" borderId="38" xfId="0" applyNumberFormat="1" applyFont="1" applyFill="1" applyBorder="1" applyAlignment="1">
      <alignment horizontal="center" vertical="center" wrapText="1"/>
    </xf>
    <xf numFmtId="3" fontId="68" fillId="0" borderId="39" xfId="0" applyNumberFormat="1" applyFont="1" applyFill="1" applyBorder="1" applyAlignment="1">
      <alignment horizontal="center" vertical="center" wrapText="1"/>
    </xf>
    <xf numFmtId="0" fontId="63" fillId="0" borderId="12" xfId="55" applyFont="1" applyFill="1" applyBorder="1" applyAlignment="1">
      <alignment horizontal="center"/>
      <protection/>
    </xf>
    <xf numFmtId="0" fontId="63" fillId="0" borderId="0" xfId="54" applyFont="1" applyFill="1" applyBorder="1" applyAlignment="1">
      <alignment horizontal="center" vertical="center" wrapText="1"/>
      <protection/>
    </xf>
    <xf numFmtId="205" fontId="63" fillId="0" borderId="13" xfId="54" applyNumberFormat="1" applyFont="1" applyFill="1" applyBorder="1" applyAlignment="1">
      <alignment horizontal="center" vertical="center" wrapText="1"/>
      <protection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0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12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траты январь-август 2015_Рес" xfId="53"/>
    <cellStyle name="Обычный_Итоги произ-хоз.деят. 2011" xfId="54"/>
    <cellStyle name="Обычный_Распределение Госзаказ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vajiniskaya\Desktop\rajatlar%202021%20yil%204%20kv%20uch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"/>
      <sheetName val="2010"/>
      <sheetName val="9420"/>
      <sheetName val="9430"/>
      <sheetName val="всего"/>
      <sheetName val="госзак"/>
      <sheetName val="нархоз"/>
    </sheetNames>
    <sheetDataSet>
      <sheetData sheetId="4">
        <row r="17">
          <cell r="C17">
            <v>0</v>
          </cell>
        </row>
        <row r="23">
          <cell r="D23">
            <v>0</v>
          </cell>
        </row>
      </sheetData>
      <sheetData sheetId="5">
        <row r="17">
          <cell r="C17">
            <v>0</v>
          </cell>
        </row>
        <row r="23">
          <cell r="D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S95"/>
  <sheetViews>
    <sheetView tabSelected="1" view="pageBreakPreview" zoomScale="160" zoomScaleSheetLayoutView="1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9" sqref="D79"/>
    </sheetView>
  </sheetViews>
  <sheetFormatPr defaultColWidth="9.00390625" defaultRowHeight="12.75"/>
  <cols>
    <col min="1" max="1" width="5.375" style="61" customWidth="1"/>
    <col min="2" max="2" width="50.375" style="64" customWidth="1"/>
    <col min="3" max="3" width="15.875" style="85" bestFit="1" customWidth="1"/>
    <col min="4" max="4" width="13.75390625" style="102" customWidth="1"/>
    <col min="5" max="5" width="19.25390625" style="102" customWidth="1"/>
    <col min="6" max="6" width="13.375" style="64" customWidth="1"/>
    <col min="7" max="7" width="16.75390625" style="64" customWidth="1"/>
    <col min="8" max="8" width="11.25390625" style="64" customWidth="1"/>
    <col min="9" max="9" width="14.875" style="64" customWidth="1"/>
    <col min="10" max="71" width="11.25390625" style="64" customWidth="1"/>
    <col min="72" max="16384" width="9.125" style="64" customWidth="1"/>
  </cols>
  <sheetData>
    <row r="1" spans="1:9" s="59" customFormat="1" ht="41.25" customHeight="1">
      <c r="A1" s="271" t="s">
        <v>174</v>
      </c>
      <c r="B1" s="271"/>
      <c r="C1" s="271"/>
      <c r="D1" s="271"/>
      <c r="E1" s="271"/>
      <c r="I1" s="60"/>
    </row>
    <row r="2" spans="1:5" s="59" customFormat="1" ht="15.75">
      <c r="A2" s="272" t="s">
        <v>216</v>
      </c>
      <c r="B2" s="272"/>
      <c r="C2" s="272"/>
      <c r="D2" s="272"/>
      <c r="E2" s="272"/>
    </row>
    <row r="3" spans="1:71" s="59" customFormat="1" ht="12.75" customHeight="1" thickBot="1">
      <c r="A3" s="61"/>
      <c r="B3" s="61"/>
      <c r="C3" s="62"/>
      <c r="D3" s="62"/>
      <c r="E3" s="63" t="s">
        <v>173</v>
      </c>
      <c r="F3" s="62"/>
      <c r="G3" s="62"/>
      <c r="H3" s="63" t="s">
        <v>173</v>
      </c>
      <c r="I3" s="62"/>
      <c r="J3" s="62"/>
      <c r="K3" s="63" t="s">
        <v>173</v>
      </c>
      <c r="L3" s="62"/>
      <c r="M3" s="62"/>
      <c r="N3" s="63" t="s">
        <v>173</v>
      </c>
      <c r="O3" s="62"/>
      <c r="P3" s="62"/>
      <c r="Q3" s="63" t="s">
        <v>173</v>
      </c>
      <c r="R3" s="62"/>
      <c r="S3" s="62"/>
      <c r="T3" s="63" t="s">
        <v>173</v>
      </c>
      <c r="U3" s="62"/>
      <c r="V3" s="62"/>
      <c r="W3" s="63" t="s">
        <v>173</v>
      </c>
      <c r="X3" s="62"/>
      <c r="Y3" s="62"/>
      <c r="Z3" s="63" t="s">
        <v>173</v>
      </c>
      <c r="AA3" s="62"/>
      <c r="AB3" s="62"/>
      <c r="AC3" s="63" t="s">
        <v>173</v>
      </c>
      <c r="AD3" s="62"/>
      <c r="AE3" s="62"/>
      <c r="AF3" s="63" t="s">
        <v>173</v>
      </c>
      <c r="AG3" s="62"/>
      <c r="AH3" s="62"/>
      <c r="AI3" s="63" t="s">
        <v>173</v>
      </c>
      <c r="AJ3" s="62"/>
      <c r="AK3" s="62"/>
      <c r="AL3" s="63" t="s">
        <v>173</v>
      </c>
      <c r="AM3" s="62"/>
      <c r="AN3" s="62"/>
      <c r="AO3" s="63" t="s">
        <v>173</v>
      </c>
      <c r="AP3" s="62"/>
      <c r="AQ3" s="62"/>
      <c r="AR3" s="63" t="s">
        <v>66</v>
      </c>
      <c r="AS3" s="62"/>
      <c r="AT3" s="62"/>
      <c r="AU3" s="63" t="s">
        <v>66</v>
      </c>
      <c r="AV3" s="62"/>
      <c r="AW3" s="62"/>
      <c r="AX3" s="63" t="s">
        <v>66</v>
      </c>
      <c r="AY3" s="62"/>
      <c r="AZ3" s="62"/>
      <c r="BA3" s="63" t="s">
        <v>66</v>
      </c>
      <c r="BB3" s="62"/>
      <c r="BC3" s="62"/>
      <c r="BD3" s="63" t="s">
        <v>66</v>
      </c>
      <c r="BE3" s="62"/>
      <c r="BF3" s="62"/>
      <c r="BG3" s="63" t="s">
        <v>66</v>
      </c>
      <c r="BH3" s="62"/>
      <c r="BI3" s="62"/>
      <c r="BJ3" s="63" t="s">
        <v>66</v>
      </c>
      <c r="BK3" s="62"/>
      <c r="BL3" s="62"/>
      <c r="BM3" s="63" t="s">
        <v>66</v>
      </c>
      <c r="BN3" s="62"/>
      <c r="BO3" s="62"/>
      <c r="BP3" s="63" t="s">
        <v>66</v>
      </c>
      <c r="BQ3" s="62"/>
      <c r="BR3" s="62"/>
      <c r="BS3" s="63" t="s">
        <v>66</v>
      </c>
    </row>
    <row r="4" spans="1:71" ht="25.5" customHeight="1" thickBot="1">
      <c r="A4" s="276" t="s">
        <v>65</v>
      </c>
      <c r="B4" s="277" t="s">
        <v>96</v>
      </c>
      <c r="C4" s="278" t="s">
        <v>169</v>
      </c>
      <c r="D4" s="278"/>
      <c r="E4" s="278"/>
      <c r="F4" s="274">
        <v>1</v>
      </c>
      <c r="G4" s="274"/>
      <c r="H4" s="275"/>
      <c r="I4" s="273">
        <v>2</v>
      </c>
      <c r="J4" s="274"/>
      <c r="K4" s="275"/>
      <c r="L4" s="273">
        <v>3</v>
      </c>
      <c r="M4" s="274"/>
      <c r="N4" s="275"/>
      <c r="O4" s="273">
        <v>4</v>
      </c>
      <c r="P4" s="274"/>
      <c r="Q4" s="275"/>
      <c r="R4" s="273">
        <v>5</v>
      </c>
      <c r="S4" s="274"/>
      <c r="T4" s="275"/>
      <c r="U4" s="273">
        <v>6</v>
      </c>
      <c r="V4" s="274"/>
      <c r="W4" s="275"/>
      <c r="X4" s="273">
        <v>7</v>
      </c>
      <c r="Y4" s="274"/>
      <c r="Z4" s="275"/>
      <c r="AA4" s="273">
        <v>8</v>
      </c>
      <c r="AB4" s="274"/>
      <c r="AC4" s="275"/>
      <c r="AD4" s="273">
        <v>9</v>
      </c>
      <c r="AE4" s="274"/>
      <c r="AF4" s="275"/>
      <c r="AG4" s="273">
        <v>10</v>
      </c>
      <c r="AH4" s="274"/>
      <c r="AI4" s="275"/>
      <c r="AJ4" s="273">
        <v>11</v>
      </c>
      <c r="AK4" s="274"/>
      <c r="AL4" s="275"/>
      <c r="AM4" s="273">
        <v>12</v>
      </c>
      <c r="AN4" s="274"/>
      <c r="AO4" s="275"/>
      <c r="AP4" s="273">
        <v>13</v>
      </c>
      <c r="AQ4" s="274"/>
      <c r="AR4" s="275"/>
      <c r="AS4" s="273">
        <v>14</v>
      </c>
      <c r="AT4" s="274"/>
      <c r="AU4" s="275"/>
      <c r="AV4" s="273">
        <v>15</v>
      </c>
      <c r="AW4" s="274"/>
      <c r="AX4" s="275"/>
      <c r="AY4" s="273">
        <v>16</v>
      </c>
      <c r="AZ4" s="274"/>
      <c r="BA4" s="275"/>
      <c r="BB4" s="273">
        <v>17</v>
      </c>
      <c r="BC4" s="274"/>
      <c r="BD4" s="275"/>
      <c r="BE4" s="273">
        <v>18</v>
      </c>
      <c r="BF4" s="274"/>
      <c r="BG4" s="275"/>
      <c r="BH4" s="273">
        <v>19</v>
      </c>
      <c r="BI4" s="274"/>
      <c r="BJ4" s="275"/>
      <c r="BK4" s="273">
        <v>20</v>
      </c>
      <c r="BL4" s="274"/>
      <c r="BM4" s="275"/>
      <c r="BN4" s="273">
        <v>21</v>
      </c>
      <c r="BO4" s="274"/>
      <c r="BP4" s="275"/>
      <c r="BQ4" s="273">
        <v>22</v>
      </c>
      <c r="BR4" s="274"/>
      <c r="BS4" s="275"/>
    </row>
    <row r="5" spans="1:71" ht="32.25" customHeight="1">
      <c r="A5" s="276"/>
      <c r="B5" s="276"/>
      <c r="C5" s="211" t="s">
        <v>170</v>
      </c>
      <c r="D5" s="210" t="s">
        <v>171</v>
      </c>
      <c r="E5" s="210" t="s">
        <v>172</v>
      </c>
      <c r="F5" s="65" t="s">
        <v>170</v>
      </c>
      <c r="G5" s="66" t="s">
        <v>171</v>
      </c>
      <c r="H5" s="67" t="s">
        <v>172</v>
      </c>
      <c r="I5" s="68" t="s">
        <v>170</v>
      </c>
      <c r="J5" s="66" t="s">
        <v>171</v>
      </c>
      <c r="K5" s="67" t="s">
        <v>172</v>
      </c>
      <c r="L5" s="68" t="s">
        <v>170</v>
      </c>
      <c r="M5" s="66" t="s">
        <v>171</v>
      </c>
      <c r="N5" s="67" t="s">
        <v>172</v>
      </c>
      <c r="O5" s="68" t="s">
        <v>170</v>
      </c>
      <c r="P5" s="66" t="s">
        <v>171</v>
      </c>
      <c r="Q5" s="67" t="s">
        <v>172</v>
      </c>
      <c r="R5" s="68" t="s">
        <v>170</v>
      </c>
      <c r="S5" s="66" t="s">
        <v>171</v>
      </c>
      <c r="T5" s="67" t="s">
        <v>172</v>
      </c>
      <c r="U5" s="68" t="s">
        <v>170</v>
      </c>
      <c r="V5" s="66" t="s">
        <v>171</v>
      </c>
      <c r="W5" s="67" t="s">
        <v>172</v>
      </c>
      <c r="X5" s="68" t="s">
        <v>170</v>
      </c>
      <c r="Y5" s="66" t="s">
        <v>171</v>
      </c>
      <c r="Z5" s="67" t="s">
        <v>172</v>
      </c>
      <c r="AA5" s="68" t="s">
        <v>170</v>
      </c>
      <c r="AB5" s="66" t="s">
        <v>171</v>
      </c>
      <c r="AC5" s="67" t="s">
        <v>172</v>
      </c>
      <c r="AD5" s="68" t="s">
        <v>170</v>
      </c>
      <c r="AE5" s="66" t="s">
        <v>171</v>
      </c>
      <c r="AF5" s="67" t="s">
        <v>172</v>
      </c>
      <c r="AG5" s="68" t="s">
        <v>170</v>
      </c>
      <c r="AH5" s="66" t="s">
        <v>171</v>
      </c>
      <c r="AI5" s="67" t="s">
        <v>172</v>
      </c>
      <c r="AJ5" s="68" t="s">
        <v>170</v>
      </c>
      <c r="AK5" s="66" t="s">
        <v>171</v>
      </c>
      <c r="AL5" s="67" t="s">
        <v>172</v>
      </c>
      <c r="AM5" s="68" t="s">
        <v>170</v>
      </c>
      <c r="AN5" s="66" t="s">
        <v>171</v>
      </c>
      <c r="AO5" s="67" t="s">
        <v>172</v>
      </c>
      <c r="AP5" s="68" t="s">
        <v>0</v>
      </c>
      <c r="AQ5" s="66" t="s">
        <v>1</v>
      </c>
      <c r="AR5" s="67" t="s">
        <v>2</v>
      </c>
      <c r="AS5" s="68" t="s">
        <v>0</v>
      </c>
      <c r="AT5" s="66" t="s">
        <v>1</v>
      </c>
      <c r="AU5" s="67" t="s">
        <v>2</v>
      </c>
      <c r="AV5" s="68" t="s">
        <v>0</v>
      </c>
      <c r="AW5" s="66" t="s">
        <v>1</v>
      </c>
      <c r="AX5" s="67" t="s">
        <v>2</v>
      </c>
      <c r="AY5" s="68" t="s">
        <v>0</v>
      </c>
      <c r="AZ5" s="66" t="s">
        <v>1</v>
      </c>
      <c r="BA5" s="67" t="s">
        <v>2</v>
      </c>
      <c r="BB5" s="68" t="s">
        <v>0</v>
      </c>
      <c r="BC5" s="66" t="s">
        <v>1</v>
      </c>
      <c r="BD5" s="67" t="s">
        <v>2</v>
      </c>
      <c r="BE5" s="68" t="s">
        <v>0</v>
      </c>
      <c r="BF5" s="66" t="s">
        <v>1</v>
      </c>
      <c r="BG5" s="67" t="s">
        <v>2</v>
      </c>
      <c r="BH5" s="68" t="s">
        <v>0</v>
      </c>
      <c r="BI5" s="66" t="s">
        <v>1</v>
      </c>
      <c r="BJ5" s="67" t="s">
        <v>2</v>
      </c>
      <c r="BK5" s="68" t="s">
        <v>0</v>
      </c>
      <c r="BL5" s="66" t="s">
        <v>1</v>
      </c>
      <c r="BM5" s="67" t="s">
        <v>2</v>
      </c>
      <c r="BN5" s="68" t="s">
        <v>0</v>
      </c>
      <c r="BO5" s="66" t="s">
        <v>1</v>
      </c>
      <c r="BP5" s="67" t="s">
        <v>2</v>
      </c>
      <c r="BQ5" s="68" t="s">
        <v>0</v>
      </c>
      <c r="BR5" s="66" t="s">
        <v>1</v>
      </c>
      <c r="BS5" s="67" t="s">
        <v>2</v>
      </c>
    </row>
    <row r="6" spans="1:71" ht="24" customHeight="1">
      <c r="A6" s="69">
        <v>1</v>
      </c>
      <c r="B6" s="70" t="s">
        <v>97</v>
      </c>
      <c r="C6" s="227">
        <f>+D6+E6</f>
        <v>50904.32999999999</v>
      </c>
      <c r="D6" s="227">
        <f>+SUM(D8:D16)</f>
        <v>48002.78318999999</v>
      </c>
      <c r="E6" s="227">
        <f>+SUM(E8:E16)</f>
        <v>2901.5468100000035</v>
      </c>
      <c r="F6" s="71"/>
      <c r="G6" s="72"/>
      <c r="H6" s="72"/>
      <c r="I6" s="72"/>
      <c r="J6" s="72"/>
      <c r="K6" s="72">
        <f>+SUM(K8:K16)</f>
        <v>0</v>
      </c>
      <c r="L6" s="72">
        <f>+M6+N6</f>
        <v>0</v>
      </c>
      <c r="M6" s="72">
        <f>+SUM(M8:M16)</f>
        <v>0</v>
      </c>
      <c r="N6" s="72">
        <f>+SUM(N8:N16)</f>
        <v>0</v>
      </c>
      <c r="O6" s="72">
        <f>+P6+Q6</f>
        <v>0</v>
      </c>
      <c r="P6" s="72">
        <f>+SUM(P8:P16)</f>
        <v>0</v>
      </c>
      <c r="Q6" s="72">
        <f>+SUM(Q8:Q16)</f>
        <v>0</v>
      </c>
      <c r="R6" s="72">
        <f>+S6+T6</f>
        <v>0</v>
      </c>
      <c r="S6" s="72">
        <f>+SUM(S8:S16)</f>
        <v>0</v>
      </c>
      <c r="T6" s="72">
        <f>+SUM(T8:T16)</f>
        <v>0</v>
      </c>
      <c r="U6" s="72">
        <f>+V6+W6</f>
        <v>0</v>
      </c>
      <c r="V6" s="72">
        <f>+SUM(V8:V16)</f>
        <v>0</v>
      </c>
      <c r="W6" s="72">
        <f>+SUM(W8:W16)</f>
        <v>0</v>
      </c>
      <c r="X6" s="72">
        <f>+Y6+Z6</f>
        <v>0</v>
      </c>
      <c r="Y6" s="72">
        <f>+SUM(Y8:Y16)</f>
        <v>0</v>
      </c>
      <c r="Z6" s="72">
        <f>+SUM(Z8:Z16)</f>
        <v>0</v>
      </c>
      <c r="AA6" s="72">
        <f>+AB6+AC6</f>
        <v>0</v>
      </c>
      <c r="AB6" s="72">
        <f>+SUM(AB8:AB16)</f>
        <v>0</v>
      </c>
      <c r="AC6" s="72">
        <f>+SUM(AC8:AC16)</f>
        <v>0</v>
      </c>
      <c r="AD6" s="72">
        <f>+AE6+AF6</f>
        <v>0</v>
      </c>
      <c r="AE6" s="72">
        <f>+SUM(AE8:AE16)</f>
        <v>0</v>
      </c>
      <c r="AF6" s="72">
        <f>+SUM(AF8:AF16)</f>
        <v>0</v>
      </c>
      <c r="AG6" s="72">
        <f>+AH6+AI6</f>
        <v>0</v>
      </c>
      <c r="AH6" s="72">
        <f>+SUM(AH8:AH16)</f>
        <v>0</v>
      </c>
      <c r="AI6" s="72">
        <f>+SUM(AI8:AI16)</f>
        <v>0</v>
      </c>
      <c r="AJ6" s="72">
        <f>+AK6+AL6</f>
        <v>0</v>
      </c>
      <c r="AK6" s="72">
        <f>+SUM(AK8:AK16)</f>
        <v>0</v>
      </c>
      <c r="AL6" s="72">
        <f>+SUM(AL8:AL16)</f>
        <v>0</v>
      </c>
      <c r="AM6" s="72">
        <f>+AN6+AO6</f>
        <v>0</v>
      </c>
      <c r="AN6" s="72">
        <f>+SUM(AN8:AN16)</f>
        <v>0</v>
      </c>
      <c r="AO6" s="72">
        <f>+SUM(AO8:AO16)</f>
        <v>0</v>
      </c>
      <c r="AP6" s="72">
        <f>+AQ6+AR6</f>
        <v>0</v>
      </c>
      <c r="AQ6" s="72">
        <f>+SUM(AQ8:AQ16)</f>
        <v>0</v>
      </c>
      <c r="AR6" s="72">
        <f>+SUM(AR8:AR16)</f>
        <v>0</v>
      </c>
      <c r="AS6" s="72">
        <f>+AT6+AU6</f>
        <v>0</v>
      </c>
      <c r="AT6" s="72">
        <f>+SUM(AT8:AT16)</f>
        <v>0</v>
      </c>
      <c r="AU6" s="72">
        <f>+SUM(AU8:AU16)</f>
        <v>0</v>
      </c>
      <c r="AV6" s="72">
        <f>+AW6+AX6</f>
        <v>0</v>
      </c>
      <c r="AW6" s="72">
        <f>+SUM(AW8:AW16)</f>
        <v>0</v>
      </c>
      <c r="AX6" s="72">
        <f>+SUM(AX8:AX16)</f>
        <v>0</v>
      </c>
      <c r="AY6" s="72">
        <f>+AZ6+BA6</f>
        <v>0</v>
      </c>
      <c r="AZ6" s="72">
        <f>+SUM(AZ8:AZ16)</f>
        <v>0</v>
      </c>
      <c r="BA6" s="72">
        <f>+SUM(BA8:BA16)</f>
        <v>0</v>
      </c>
      <c r="BB6" s="72">
        <f>+BC6+BD6</f>
        <v>0</v>
      </c>
      <c r="BC6" s="72">
        <f>+SUM(BC8:BC16)</f>
        <v>0</v>
      </c>
      <c r="BD6" s="72">
        <f>+SUM(BD8:BD16)</f>
        <v>0</v>
      </c>
      <c r="BE6" s="72">
        <f>+BF6+BG6</f>
        <v>0</v>
      </c>
      <c r="BF6" s="72">
        <f>+SUM(BF8:BF16)</f>
        <v>0</v>
      </c>
      <c r="BG6" s="72">
        <f>+SUM(BG8:BG16)</f>
        <v>0</v>
      </c>
      <c r="BH6" s="72">
        <f>+BI6+BJ6</f>
        <v>0</v>
      </c>
      <c r="BI6" s="72">
        <f>+SUM(BI8:BI16)</f>
        <v>0</v>
      </c>
      <c r="BJ6" s="72">
        <f>+SUM(BJ8:BJ16)</f>
        <v>0</v>
      </c>
      <c r="BK6" s="72">
        <f>+BL6+BM6</f>
        <v>0</v>
      </c>
      <c r="BL6" s="72">
        <f>+SUM(BL8:BL16)</f>
        <v>0</v>
      </c>
      <c r="BM6" s="72">
        <f>+SUM(BM8:BM16)</f>
        <v>0</v>
      </c>
      <c r="BN6" s="72">
        <f>+BO6+BP6</f>
        <v>0</v>
      </c>
      <c r="BO6" s="72">
        <f>+SUM(BO8:BO16)</f>
        <v>0</v>
      </c>
      <c r="BP6" s="72">
        <f>+SUM(BP8:BP16)</f>
        <v>0</v>
      </c>
      <c r="BQ6" s="72">
        <f>+BR6+BS6</f>
        <v>0</v>
      </c>
      <c r="BR6" s="72">
        <f>+SUM(BR8:BR16)</f>
        <v>0</v>
      </c>
      <c r="BS6" s="72">
        <f>+SUM(BS8:BS16)</f>
        <v>0</v>
      </c>
    </row>
    <row r="7" spans="1:71" ht="15">
      <c r="A7" s="73" t="s">
        <v>5</v>
      </c>
      <c r="B7" s="74" t="s">
        <v>98</v>
      </c>
      <c r="C7" s="227"/>
      <c r="D7" s="228"/>
      <c r="E7" s="228"/>
      <c r="F7" s="71"/>
      <c r="G7" s="75"/>
      <c r="H7" s="76"/>
      <c r="I7" s="72"/>
      <c r="J7" s="75"/>
      <c r="K7" s="76"/>
      <c r="L7" s="72"/>
      <c r="M7" s="75"/>
      <c r="N7" s="76"/>
      <c r="O7" s="72"/>
      <c r="P7" s="75"/>
      <c r="Q7" s="76"/>
      <c r="R7" s="72"/>
      <c r="S7" s="75"/>
      <c r="T7" s="76"/>
      <c r="U7" s="72"/>
      <c r="V7" s="75"/>
      <c r="W7" s="76"/>
      <c r="X7" s="72"/>
      <c r="Y7" s="75"/>
      <c r="Z7" s="76"/>
      <c r="AA7" s="72"/>
      <c r="AB7" s="75"/>
      <c r="AC7" s="76"/>
      <c r="AD7" s="72"/>
      <c r="AE7" s="75"/>
      <c r="AF7" s="76"/>
      <c r="AG7" s="72"/>
      <c r="AH7" s="75"/>
      <c r="AI7" s="76"/>
      <c r="AJ7" s="72"/>
      <c r="AK7" s="75"/>
      <c r="AL7" s="76"/>
      <c r="AM7" s="72"/>
      <c r="AN7" s="75"/>
      <c r="AO7" s="76"/>
      <c r="AP7" s="72"/>
      <c r="AQ7" s="75"/>
      <c r="AR7" s="76"/>
      <c r="AS7" s="72"/>
      <c r="AT7" s="75"/>
      <c r="AU7" s="76"/>
      <c r="AV7" s="72"/>
      <c r="AW7" s="75"/>
      <c r="AX7" s="76"/>
      <c r="AY7" s="72"/>
      <c r="AZ7" s="75"/>
      <c r="BA7" s="76"/>
      <c r="BB7" s="72"/>
      <c r="BC7" s="75"/>
      <c r="BD7" s="76"/>
      <c r="BE7" s="72"/>
      <c r="BF7" s="75"/>
      <c r="BG7" s="76"/>
      <c r="BH7" s="72"/>
      <c r="BI7" s="75"/>
      <c r="BJ7" s="76"/>
      <c r="BK7" s="72"/>
      <c r="BL7" s="75"/>
      <c r="BM7" s="76"/>
      <c r="BN7" s="72"/>
      <c r="BO7" s="75"/>
      <c r="BP7" s="76"/>
      <c r="BQ7" s="72"/>
      <c r="BR7" s="75"/>
      <c r="BS7" s="76"/>
    </row>
    <row r="8" spans="1:71" ht="15">
      <c r="A8" s="73" t="s">
        <v>6</v>
      </c>
      <c r="B8" s="74" t="s">
        <v>99</v>
      </c>
      <c r="C8" s="227">
        <f>+D8+E8</f>
        <v>4676.6</v>
      </c>
      <c r="D8" s="228">
        <f>'2010'!D8+'9420'!D8+'9430'!D8</f>
        <v>4410.0338</v>
      </c>
      <c r="E8" s="228">
        <f>'2010'!E8+'9420'!E8+'9430'!E8</f>
        <v>266.5662000000002</v>
      </c>
      <c r="F8" s="71"/>
      <c r="G8" s="75"/>
      <c r="H8" s="75"/>
      <c r="I8" s="72"/>
      <c r="J8" s="75"/>
      <c r="K8" s="75">
        <f>+'2010'!G8+'9420'!K8+'9430'!K8</f>
        <v>0</v>
      </c>
      <c r="L8" s="72">
        <f>+M8+N8</f>
        <v>0</v>
      </c>
      <c r="M8" s="75">
        <f>+'2010'!I8+'9420'!M8+'9430'!M8</f>
        <v>0</v>
      </c>
      <c r="N8" s="75">
        <f>+'2010'!J8+'9420'!N8+'9430'!N8</f>
        <v>0</v>
      </c>
      <c r="O8" s="72">
        <f>+P8+Q8</f>
        <v>0</v>
      </c>
      <c r="P8" s="75">
        <f>+'2010'!L8+'9420'!P8+'9430'!P8</f>
        <v>0</v>
      </c>
      <c r="Q8" s="75">
        <f>+'2010'!M8+'9420'!Q8+'9430'!Q8</f>
        <v>0</v>
      </c>
      <c r="R8" s="72">
        <f>+S8+T8</f>
        <v>0</v>
      </c>
      <c r="S8" s="75">
        <f>+'2010'!O8+'9420'!S8+'9430'!S8</f>
        <v>0</v>
      </c>
      <c r="T8" s="75">
        <f>+'2010'!P8+'9420'!T8+'9430'!T8</f>
        <v>0</v>
      </c>
      <c r="U8" s="72">
        <f>+V8+W8</f>
        <v>0</v>
      </c>
      <c r="V8" s="75">
        <f>+'2010'!R8+'9420'!V8+'9430'!V8</f>
        <v>0</v>
      </c>
      <c r="W8" s="75">
        <f>+'2010'!S8+'9420'!W8+'9430'!W8</f>
        <v>0</v>
      </c>
      <c r="X8" s="72">
        <f>+Y8+Z8</f>
        <v>0</v>
      </c>
      <c r="Y8" s="75">
        <f>+'2010'!U8+'9420'!Y8+'9430'!Y8</f>
        <v>0</v>
      </c>
      <c r="Z8" s="75">
        <f>+'2010'!V8+'9420'!Z8+'9430'!Z8</f>
        <v>0</v>
      </c>
      <c r="AA8" s="72">
        <f>+AB8+AC8</f>
        <v>0</v>
      </c>
      <c r="AB8" s="75">
        <f>+'2010'!X8+'9420'!AB8+'9430'!AB8</f>
        <v>0</v>
      </c>
      <c r="AC8" s="75">
        <f>+'2010'!Y8+'9420'!AC8+'9430'!AC8</f>
        <v>0</v>
      </c>
      <c r="AD8" s="72">
        <f>+AE8+AF8</f>
        <v>0</v>
      </c>
      <c r="AE8" s="75">
        <f>+'2010'!AA8+'9420'!AE8+'9430'!AE8</f>
        <v>0</v>
      </c>
      <c r="AF8" s="75">
        <f>+'2010'!AB8+'9420'!AF8+'9430'!AF8</f>
        <v>0</v>
      </c>
      <c r="AG8" s="72">
        <f>+AH8+AI8</f>
        <v>0</v>
      </c>
      <c r="AH8" s="75">
        <f>+'2010'!AD8+'9420'!AH8+'9430'!AH8</f>
        <v>0</v>
      </c>
      <c r="AI8" s="75">
        <f>+'2010'!AE8+'9420'!AI8+'9430'!AI8</f>
        <v>0</v>
      </c>
      <c r="AJ8" s="72">
        <f>+AK8+AL8</f>
        <v>0</v>
      </c>
      <c r="AK8" s="75">
        <f>+'2010'!AG8+'9420'!AK8+'9430'!AK8</f>
        <v>0</v>
      </c>
      <c r="AL8" s="75">
        <f>+'2010'!AH8+'9420'!AL8+'9430'!AL8</f>
        <v>0</v>
      </c>
      <c r="AM8" s="72">
        <f>+AN8+AO8</f>
        <v>0</v>
      </c>
      <c r="AN8" s="75">
        <f>+'2010'!AJ8+'9420'!AN8+'9430'!AN8</f>
        <v>0</v>
      </c>
      <c r="AO8" s="75">
        <f>+'2010'!AK8+'9420'!AO8+'9430'!AO8</f>
        <v>0</v>
      </c>
      <c r="AP8" s="72">
        <f>+AQ8+AR8</f>
        <v>0</v>
      </c>
      <c r="AQ8" s="75">
        <f>+'2010'!AM8+'9420'!AQ8+'9430'!AQ8</f>
        <v>0</v>
      </c>
      <c r="AR8" s="75">
        <f>+'2010'!AN8+'9420'!AR8+'9430'!AR8</f>
        <v>0</v>
      </c>
      <c r="AS8" s="72">
        <f>+AT8+AU8</f>
        <v>0</v>
      </c>
      <c r="AT8" s="75">
        <f>+'2010'!AP8+'9420'!AT8+'9430'!AT8</f>
        <v>0</v>
      </c>
      <c r="AU8" s="75">
        <f>+'2010'!AQ8+'9420'!AU8+'9430'!AU8</f>
        <v>0</v>
      </c>
      <c r="AV8" s="72">
        <f>+AW8+AX8</f>
        <v>0</v>
      </c>
      <c r="AW8" s="75">
        <f>+'2010'!AS8+'9420'!AW8+'9430'!AW8</f>
        <v>0</v>
      </c>
      <c r="AX8" s="75">
        <f>+'2010'!AT8+'9420'!AX8+'9430'!AX8</f>
        <v>0</v>
      </c>
      <c r="AY8" s="72">
        <f>+AZ8+BA8</f>
        <v>0</v>
      </c>
      <c r="AZ8" s="75">
        <f>+'2010'!AV8+'9420'!AZ8+'9430'!AZ8</f>
        <v>0</v>
      </c>
      <c r="BA8" s="75">
        <f>+'2010'!AW8+'9420'!BA8+'9430'!BA8</f>
        <v>0</v>
      </c>
      <c r="BB8" s="72">
        <f>+BC8+BD8</f>
        <v>0</v>
      </c>
      <c r="BC8" s="75">
        <f>+'2010'!AY8+'9420'!BC8+'9430'!BC8</f>
        <v>0</v>
      </c>
      <c r="BD8" s="75">
        <f>+'2010'!AZ8+'9420'!BD8+'9430'!BD8</f>
        <v>0</v>
      </c>
      <c r="BE8" s="72">
        <f>+BF8+BG8</f>
        <v>0</v>
      </c>
      <c r="BF8" s="75">
        <f>+'2010'!BB8+'9420'!BF8+'9430'!BF8</f>
        <v>0</v>
      </c>
      <c r="BG8" s="75">
        <f>+'2010'!BC8+'9420'!BG8+'9430'!BG8</f>
        <v>0</v>
      </c>
      <c r="BH8" s="72">
        <f>+BI8+BJ8</f>
        <v>0</v>
      </c>
      <c r="BI8" s="75">
        <f>+'2010'!BE8+'9420'!BI8+'9430'!BI8</f>
        <v>0</v>
      </c>
      <c r="BJ8" s="75">
        <f>+'2010'!BF8+'9420'!BJ8+'9430'!BJ8</f>
        <v>0</v>
      </c>
      <c r="BK8" s="72">
        <f>+BL8+BM8</f>
        <v>0</v>
      </c>
      <c r="BL8" s="75">
        <f>+'2010'!BH8+'9420'!BL8+'9430'!BL8</f>
        <v>0</v>
      </c>
      <c r="BM8" s="75">
        <f>+'2010'!BI8+'9420'!BM8+'9430'!BM8</f>
        <v>0</v>
      </c>
      <c r="BN8" s="72">
        <f>+BO8+BP8</f>
        <v>0</v>
      </c>
      <c r="BO8" s="75">
        <f>+'2010'!BK8+'9420'!BO8+'9430'!BO8</f>
        <v>0</v>
      </c>
      <c r="BP8" s="75">
        <f>+'2010'!BL8+'9420'!BP8+'9430'!BP8</f>
        <v>0</v>
      </c>
      <c r="BQ8" s="72">
        <f>+BR8+BS8</f>
        <v>0</v>
      </c>
      <c r="BR8" s="75">
        <f>+'2010'!BN8+'9420'!BR8+'9430'!BR8</f>
        <v>0</v>
      </c>
      <c r="BS8" s="75">
        <f>+'2010'!BO8+'9420'!BS8+'9430'!BS8</f>
        <v>0</v>
      </c>
    </row>
    <row r="9" spans="1:71" ht="16.5" customHeight="1">
      <c r="A9" s="73" t="s">
        <v>7</v>
      </c>
      <c r="B9" s="237" t="s">
        <v>100</v>
      </c>
      <c r="C9" s="227">
        <f aca="true" t="shared" si="0" ref="C9:C31">+D9+E9</f>
        <v>0</v>
      </c>
      <c r="D9" s="228">
        <f>'2010'!D9+'9420'!D9+'9430'!D9</f>
        <v>0</v>
      </c>
      <c r="E9" s="228">
        <f>'2010'!E9+'9420'!E9+'9430'!E9</f>
        <v>0</v>
      </c>
      <c r="F9" s="71"/>
      <c r="G9" s="75"/>
      <c r="H9" s="75"/>
      <c r="I9" s="72"/>
      <c r="J9" s="75"/>
      <c r="K9" s="75">
        <f>+'2010'!G9+'9420'!K9+'9430'!K9</f>
        <v>0</v>
      </c>
      <c r="L9" s="72">
        <f aca="true" t="shared" si="1" ref="L9:L17">+M9+N9</f>
        <v>0</v>
      </c>
      <c r="M9" s="75">
        <f>+'2010'!I9+'9420'!M9+'9430'!M9</f>
        <v>0</v>
      </c>
      <c r="N9" s="75">
        <f>+'2010'!J9+'9420'!N9+'9430'!N9</f>
        <v>0</v>
      </c>
      <c r="O9" s="72">
        <f aca="true" t="shared" si="2" ref="O9:O17">+P9+Q9</f>
        <v>0</v>
      </c>
      <c r="P9" s="75">
        <f>+'2010'!L9+'9420'!P9+'9430'!P9</f>
        <v>0</v>
      </c>
      <c r="Q9" s="75">
        <f>+'2010'!M9+'9420'!Q9+'9430'!Q9</f>
        <v>0</v>
      </c>
      <c r="R9" s="72">
        <f aca="true" t="shared" si="3" ref="R9:R17">+S9+T9</f>
        <v>0</v>
      </c>
      <c r="S9" s="75">
        <f>+'2010'!O9+'9420'!S9+'9430'!S9</f>
        <v>0</v>
      </c>
      <c r="T9" s="75">
        <f>+'2010'!P9+'9420'!T9+'9430'!T9</f>
        <v>0</v>
      </c>
      <c r="U9" s="72">
        <f aca="true" t="shared" si="4" ref="U9:U17">+V9+W9</f>
        <v>0</v>
      </c>
      <c r="V9" s="75">
        <f>+'2010'!R9+'9420'!V9+'9430'!V9</f>
        <v>0</v>
      </c>
      <c r="W9" s="75">
        <f>+'2010'!S9+'9420'!W9+'9430'!W9</f>
        <v>0</v>
      </c>
      <c r="X9" s="72">
        <f aca="true" t="shared" si="5" ref="X9:X17">+Y9+Z9</f>
        <v>0</v>
      </c>
      <c r="Y9" s="75">
        <f>+'2010'!U9+'9420'!Y9+'9430'!Y9</f>
        <v>0</v>
      </c>
      <c r="Z9" s="75">
        <f>+'2010'!V9+'9420'!Z9+'9430'!Z9</f>
        <v>0</v>
      </c>
      <c r="AA9" s="72">
        <f aca="true" t="shared" si="6" ref="AA9:AA17">+AB9+AC9</f>
        <v>0</v>
      </c>
      <c r="AB9" s="75">
        <f>+'2010'!X9+'9420'!AB9+'9430'!AB9</f>
        <v>0</v>
      </c>
      <c r="AC9" s="75">
        <f>+'2010'!Y9+'9420'!AC9+'9430'!AC9</f>
        <v>0</v>
      </c>
      <c r="AD9" s="72">
        <f aca="true" t="shared" si="7" ref="AD9:AD17">+AE9+AF9</f>
        <v>0</v>
      </c>
      <c r="AE9" s="75">
        <f>+'2010'!AA9+'9420'!AE9+'9430'!AE9</f>
        <v>0</v>
      </c>
      <c r="AF9" s="75">
        <f>+'2010'!AB9+'9420'!AF9+'9430'!AF9</f>
        <v>0</v>
      </c>
      <c r="AG9" s="72">
        <f aca="true" t="shared" si="8" ref="AG9:AG17">+AH9+AI9</f>
        <v>0</v>
      </c>
      <c r="AH9" s="75">
        <f>+'2010'!AD9+'9420'!AH9+'9430'!AH9</f>
        <v>0</v>
      </c>
      <c r="AI9" s="75">
        <f>+'2010'!AE9+'9420'!AI9+'9430'!AI9</f>
        <v>0</v>
      </c>
      <c r="AJ9" s="72">
        <f aca="true" t="shared" si="9" ref="AJ9:AJ17">+AK9+AL9</f>
        <v>0</v>
      </c>
      <c r="AK9" s="75">
        <f>+'2010'!AG9+'9420'!AK9+'9430'!AK9</f>
        <v>0</v>
      </c>
      <c r="AL9" s="75">
        <f>+'2010'!AH9+'9420'!AL9+'9430'!AL9</f>
        <v>0</v>
      </c>
      <c r="AM9" s="72">
        <f aca="true" t="shared" si="10" ref="AM9:AM17">+AN9+AO9</f>
        <v>0</v>
      </c>
      <c r="AN9" s="75">
        <f>+'2010'!AJ9+'9420'!AN9+'9430'!AN9</f>
        <v>0</v>
      </c>
      <c r="AO9" s="75">
        <f>+'2010'!AK9+'9420'!AO9+'9430'!AO9</f>
        <v>0</v>
      </c>
      <c r="AP9" s="72">
        <f aca="true" t="shared" si="11" ref="AP9:AP17">+AQ9+AR9</f>
        <v>0</v>
      </c>
      <c r="AQ9" s="75">
        <f>+'2010'!AM9+'9420'!AQ9+'9430'!AQ9</f>
        <v>0</v>
      </c>
      <c r="AR9" s="75">
        <f>+'2010'!AN9+'9420'!AR9+'9430'!AR9</f>
        <v>0</v>
      </c>
      <c r="AS9" s="72">
        <f aca="true" t="shared" si="12" ref="AS9:AS17">+AT9+AU9</f>
        <v>0</v>
      </c>
      <c r="AT9" s="75">
        <f>+'2010'!AP9+'9420'!AT9+'9430'!AT9</f>
        <v>0</v>
      </c>
      <c r="AU9" s="75">
        <f>+'2010'!AQ9+'9420'!AU9+'9430'!AU9</f>
        <v>0</v>
      </c>
      <c r="AV9" s="72">
        <f aca="true" t="shared" si="13" ref="AV9:AV17">+AW9+AX9</f>
        <v>0</v>
      </c>
      <c r="AW9" s="75">
        <f>+'2010'!AS9+'9420'!AW9+'9430'!AW9</f>
        <v>0</v>
      </c>
      <c r="AX9" s="75">
        <f>+'2010'!AT9+'9420'!AX9+'9430'!AX9</f>
        <v>0</v>
      </c>
      <c r="AY9" s="72">
        <f aca="true" t="shared" si="14" ref="AY9:AY17">+AZ9+BA9</f>
        <v>0</v>
      </c>
      <c r="AZ9" s="75">
        <f>+'2010'!AV9+'9420'!AZ9+'9430'!AZ9</f>
        <v>0</v>
      </c>
      <c r="BA9" s="75">
        <f>+'2010'!AW9+'9420'!BA9+'9430'!BA9</f>
        <v>0</v>
      </c>
      <c r="BB9" s="72">
        <f aca="true" t="shared" si="15" ref="BB9:BB17">+BC9+BD9</f>
        <v>0</v>
      </c>
      <c r="BC9" s="75">
        <f>+'2010'!AY9+'9420'!BC9+'9430'!BC9</f>
        <v>0</v>
      </c>
      <c r="BD9" s="75">
        <f>+'2010'!AZ9+'9420'!BD9+'9430'!BD9</f>
        <v>0</v>
      </c>
      <c r="BE9" s="72">
        <f aca="true" t="shared" si="16" ref="BE9:BE17">+BF9+BG9</f>
        <v>0</v>
      </c>
      <c r="BF9" s="75">
        <f>+'2010'!BB9+'9420'!BF9+'9430'!BF9</f>
        <v>0</v>
      </c>
      <c r="BG9" s="75">
        <f>+'2010'!BC9+'9420'!BG9+'9430'!BG9</f>
        <v>0</v>
      </c>
      <c r="BH9" s="72">
        <f aca="true" t="shared" si="17" ref="BH9:BH17">+BI9+BJ9</f>
        <v>0</v>
      </c>
      <c r="BI9" s="75">
        <f>+'2010'!BE9+'9420'!BI9+'9430'!BI9</f>
        <v>0</v>
      </c>
      <c r="BJ9" s="75">
        <f>+'2010'!BF9+'9420'!BJ9+'9430'!BJ9</f>
        <v>0</v>
      </c>
      <c r="BK9" s="72">
        <f aca="true" t="shared" si="18" ref="BK9:BK17">+BL9+BM9</f>
        <v>0</v>
      </c>
      <c r="BL9" s="75">
        <f>+'2010'!BH9+'9420'!BL9+'9430'!BL9</f>
        <v>0</v>
      </c>
      <c r="BM9" s="75">
        <f>+'2010'!BI9+'9420'!BM9+'9430'!BM9</f>
        <v>0</v>
      </c>
      <c r="BN9" s="72">
        <f aca="true" t="shared" si="19" ref="BN9:BN17">+BO9+BP9</f>
        <v>0</v>
      </c>
      <c r="BO9" s="75">
        <f>+'2010'!BK9+'9420'!BO9+'9430'!BO9</f>
        <v>0</v>
      </c>
      <c r="BP9" s="75">
        <f>+'2010'!BL9+'9420'!BP9+'9430'!BP9</f>
        <v>0</v>
      </c>
      <c r="BQ9" s="72">
        <f aca="true" t="shared" si="20" ref="BQ9:BQ17">+BR9+BS9</f>
        <v>0</v>
      </c>
      <c r="BR9" s="75">
        <f>+'2010'!BN9+'9420'!BR9+'9430'!BR9</f>
        <v>0</v>
      </c>
      <c r="BS9" s="75">
        <f>+'2010'!BO9+'9420'!BS9+'9430'!BS9</f>
        <v>0</v>
      </c>
    </row>
    <row r="10" spans="1:71" ht="16.5" customHeight="1">
      <c r="A10" s="73" t="s">
        <v>8</v>
      </c>
      <c r="B10" s="237" t="s">
        <v>101</v>
      </c>
      <c r="C10" s="227">
        <f t="shared" si="0"/>
        <v>0</v>
      </c>
      <c r="D10" s="228">
        <f>'2010'!D10+'9420'!D10+'9430'!D10</f>
        <v>0</v>
      </c>
      <c r="E10" s="228">
        <f>'2010'!E10+'9420'!E10+'9430'!E10</f>
        <v>0</v>
      </c>
      <c r="F10" s="71"/>
      <c r="G10" s="75"/>
      <c r="H10" s="75"/>
      <c r="I10" s="72"/>
      <c r="J10" s="75"/>
      <c r="K10" s="75">
        <f>+'2010'!G10+'9420'!K10+'9430'!K10</f>
        <v>0</v>
      </c>
      <c r="L10" s="72">
        <f t="shared" si="1"/>
        <v>0</v>
      </c>
      <c r="M10" s="75">
        <f>+'2010'!I10+'9420'!M10+'9430'!M10</f>
        <v>0</v>
      </c>
      <c r="N10" s="75">
        <f>+'2010'!J10+'9420'!N10+'9430'!N10</f>
        <v>0</v>
      </c>
      <c r="O10" s="72">
        <f t="shared" si="2"/>
        <v>0</v>
      </c>
      <c r="P10" s="75">
        <f>+'2010'!L10+'9420'!P10+'9430'!P10</f>
        <v>0</v>
      </c>
      <c r="Q10" s="75">
        <f>+'2010'!M10+'9420'!Q10+'9430'!Q10</f>
        <v>0</v>
      </c>
      <c r="R10" s="72">
        <f t="shared" si="3"/>
        <v>0</v>
      </c>
      <c r="S10" s="75">
        <f>+'2010'!O10+'9420'!S10+'9430'!S10</f>
        <v>0</v>
      </c>
      <c r="T10" s="75">
        <f>+'2010'!P10+'9420'!T10+'9430'!T10</f>
        <v>0</v>
      </c>
      <c r="U10" s="72">
        <f t="shared" si="4"/>
        <v>0</v>
      </c>
      <c r="V10" s="75">
        <f>+'2010'!R10+'9420'!V10+'9430'!V10</f>
        <v>0</v>
      </c>
      <c r="W10" s="75">
        <f>+'2010'!S10+'9420'!W10+'9430'!W10</f>
        <v>0</v>
      </c>
      <c r="X10" s="72">
        <f t="shared" si="5"/>
        <v>0</v>
      </c>
      <c r="Y10" s="75">
        <f>+'2010'!U10+'9420'!Y10+'9430'!Y10</f>
        <v>0</v>
      </c>
      <c r="Z10" s="75">
        <f>+'2010'!V10+'9420'!Z10+'9430'!Z10</f>
        <v>0</v>
      </c>
      <c r="AA10" s="72">
        <f t="shared" si="6"/>
        <v>0</v>
      </c>
      <c r="AB10" s="75">
        <f>+'2010'!X10+'9420'!AB10+'9430'!AB10</f>
        <v>0</v>
      </c>
      <c r="AC10" s="75">
        <f>+'2010'!Y10+'9420'!AC10+'9430'!AC10</f>
        <v>0</v>
      </c>
      <c r="AD10" s="72">
        <f t="shared" si="7"/>
        <v>0</v>
      </c>
      <c r="AE10" s="75">
        <f>+'2010'!AA10+'9420'!AE10+'9430'!AE10</f>
        <v>0</v>
      </c>
      <c r="AF10" s="75">
        <f>+'2010'!AB10+'9420'!AF10+'9430'!AF10</f>
        <v>0</v>
      </c>
      <c r="AG10" s="72">
        <f t="shared" si="8"/>
        <v>0</v>
      </c>
      <c r="AH10" s="75">
        <f>+'2010'!AD10+'9420'!AH10+'9430'!AH10</f>
        <v>0</v>
      </c>
      <c r="AI10" s="75">
        <f>+'2010'!AE10+'9420'!AI10+'9430'!AI10</f>
        <v>0</v>
      </c>
      <c r="AJ10" s="72">
        <f t="shared" si="9"/>
        <v>0</v>
      </c>
      <c r="AK10" s="75">
        <f>+'2010'!AG10+'9420'!AK10+'9430'!AK10</f>
        <v>0</v>
      </c>
      <c r="AL10" s="75">
        <f>+'2010'!AH10+'9420'!AL10+'9430'!AL10</f>
        <v>0</v>
      </c>
      <c r="AM10" s="72">
        <f t="shared" si="10"/>
        <v>0</v>
      </c>
      <c r="AN10" s="75">
        <f>+'2010'!AJ10+'9420'!AN10+'9430'!AN10</f>
        <v>0</v>
      </c>
      <c r="AO10" s="75">
        <f>+'2010'!AK10+'9420'!AO10+'9430'!AO10</f>
        <v>0</v>
      </c>
      <c r="AP10" s="72">
        <f t="shared" si="11"/>
        <v>0</v>
      </c>
      <c r="AQ10" s="75">
        <f>+'2010'!AM10+'9420'!AQ10+'9430'!AQ10</f>
        <v>0</v>
      </c>
      <c r="AR10" s="75">
        <f>+'2010'!AN10+'9420'!AR10+'9430'!AR10</f>
        <v>0</v>
      </c>
      <c r="AS10" s="72">
        <f t="shared" si="12"/>
        <v>0</v>
      </c>
      <c r="AT10" s="75">
        <f>+'2010'!AP10+'9420'!AT10+'9430'!AT10</f>
        <v>0</v>
      </c>
      <c r="AU10" s="75">
        <f>+'2010'!AQ10+'9420'!AU10+'9430'!AU10</f>
        <v>0</v>
      </c>
      <c r="AV10" s="72">
        <f t="shared" si="13"/>
        <v>0</v>
      </c>
      <c r="AW10" s="75">
        <f>+'2010'!AS10+'9420'!AW10+'9430'!AW10</f>
        <v>0</v>
      </c>
      <c r="AX10" s="75">
        <f>+'2010'!AT10+'9420'!AX10+'9430'!AX10</f>
        <v>0</v>
      </c>
      <c r="AY10" s="72">
        <f t="shared" si="14"/>
        <v>0</v>
      </c>
      <c r="AZ10" s="75">
        <f>+'2010'!AV10+'9420'!AZ10+'9430'!AZ10</f>
        <v>0</v>
      </c>
      <c r="BA10" s="75">
        <f>+'2010'!AW10+'9420'!BA10+'9430'!BA10</f>
        <v>0</v>
      </c>
      <c r="BB10" s="72">
        <f t="shared" si="15"/>
        <v>0</v>
      </c>
      <c r="BC10" s="75">
        <f>+'2010'!AY10+'9420'!BC10+'9430'!BC10</f>
        <v>0</v>
      </c>
      <c r="BD10" s="75">
        <f>+'2010'!AZ10+'9420'!BD10+'9430'!BD10</f>
        <v>0</v>
      </c>
      <c r="BE10" s="72">
        <f t="shared" si="16"/>
        <v>0</v>
      </c>
      <c r="BF10" s="75">
        <f>+'2010'!BB10+'9420'!BF10+'9430'!BF10</f>
        <v>0</v>
      </c>
      <c r="BG10" s="75">
        <f>+'2010'!BC10+'9420'!BG10+'9430'!BG10</f>
        <v>0</v>
      </c>
      <c r="BH10" s="72">
        <f t="shared" si="17"/>
        <v>0</v>
      </c>
      <c r="BI10" s="75">
        <f>+'2010'!BE10+'9420'!BI10+'9430'!BI10</f>
        <v>0</v>
      </c>
      <c r="BJ10" s="75">
        <f>+'2010'!BF10+'9420'!BJ10+'9430'!BJ10</f>
        <v>0</v>
      </c>
      <c r="BK10" s="72">
        <f t="shared" si="18"/>
        <v>0</v>
      </c>
      <c r="BL10" s="75">
        <f>+'2010'!BH10+'9420'!BL10+'9430'!BL10</f>
        <v>0</v>
      </c>
      <c r="BM10" s="75">
        <f>+'2010'!BI10+'9420'!BM10+'9430'!BM10</f>
        <v>0</v>
      </c>
      <c r="BN10" s="72">
        <f t="shared" si="19"/>
        <v>0</v>
      </c>
      <c r="BO10" s="75">
        <f>+'2010'!BK10+'9420'!BO10+'9430'!BO10</f>
        <v>0</v>
      </c>
      <c r="BP10" s="75">
        <f>+'2010'!BL10+'9420'!BP10+'9430'!BP10</f>
        <v>0</v>
      </c>
      <c r="BQ10" s="72">
        <f t="shared" si="20"/>
        <v>0</v>
      </c>
      <c r="BR10" s="75">
        <f>+'2010'!BN10+'9420'!BR10+'9430'!BR10</f>
        <v>0</v>
      </c>
      <c r="BS10" s="75">
        <f>+'2010'!BO10+'9420'!BS10+'9430'!BS10</f>
        <v>0</v>
      </c>
    </row>
    <row r="11" spans="1:71" ht="15.75" customHeight="1">
      <c r="A11" s="73" t="s">
        <v>9</v>
      </c>
      <c r="B11" s="237" t="s">
        <v>102</v>
      </c>
      <c r="C11" s="227">
        <f t="shared" si="0"/>
        <v>1748</v>
      </c>
      <c r="D11" s="228">
        <f>'2010'!D11+'9420'!D11+'9430'!D11</f>
        <v>1648.3639999999998</v>
      </c>
      <c r="E11" s="228">
        <f>'2010'!E11+'9420'!E11+'9430'!E11</f>
        <v>99.6360000000002</v>
      </c>
      <c r="F11" s="71"/>
      <c r="G11" s="75"/>
      <c r="H11" s="75"/>
      <c r="I11" s="72"/>
      <c r="J11" s="75"/>
      <c r="K11" s="75">
        <f>+'2010'!G11+'9420'!K11+'9430'!K11</f>
        <v>0</v>
      </c>
      <c r="L11" s="72">
        <f t="shared" si="1"/>
        <v>0</v>
      </c>
      <c r="M11" s="75">
        <f>+'2010'!I11+'9420'!M11+'9430'!M11</f>
        <v>0</v>
      </c>
      <c r="N11" s="75">
        <f>+'2010'!J11+'9420'!N11+'9430'!N11</f>
        <v>0</v>
      </c>
      <c r="O11" s="72">
        <f t="shared" si="2"/>
        <v>0</v>
      </c>
      <c r="P11" s="75">
        <f>+'2010'!L11+'9420'!P11+'9430'!P11</f>
        <v>0</v>
      </c>
      <c r="Q11" s="75">
        <f>+'2010'!M11+'9420'!Q11+'9430'!Q11</f>
        <v>0</v>
      </c>
      <c r="R11" s="72">
        <f t="shared" si="3"/>
        <v>0</v>
      </c>
      <c r="S11" s="75">
        <f>+'2010'!O11+'9420'!S11+'9430'!S11</f>
        <v>0</v>
      </c>
      <c r="T11" s="75">
        <f>+'2010'!P11+'9420'!T11+'9430'!T11</f>
        <v>0</v>
      </c>
      <c r="U11" s="72">
        <f t="shared" si="4"/>
        <v>0</v>
      </c>
      <c r="V11" s="75">
        <f>+'2010'!R11+'9420'!V11+'9430'!V11</f>
        <v>0</v>
      </c>
      <c r="W11" s="75">
        <f>+'2010'!S11+'9420'!W11+'9430'!W11</f>
        <v>0</v>
      </c>
      <c r="X11" s="72">
        <f t="shared" si="5"/>
        <v>0</v>
      </c>
      <c r="Y11" s="75">
        <f>+'2010'!U11+'9420'!Y11+'9430'!Y11</f>
        <v>0</v>
      </c>
      <c r="Z11" s="75">
        <f>+'2010'!V11+'9420'!Z11+'9430'!Z11</f>
        <v>0</v>
      </c>
      <c r="AA11" s="72">
        <f t="shared" si="6"/>
        <v>0</v>
      </c>
      <c r="AB11" s="75">
        <f>+'2010'!X11+'9420'!AB11+'9430'!AB11</f>
        <v>0</v>
      </c>
      <c r="AC11" s="75">
        <f>+'2010'!Y11+'9420'!AC11+'9430'!AC11</f>
        <v>0</v>
      </c>
      <c r="AD11" s="72">
        <f t="shared" si="7"/>
        <v>0</v>
      </c>
      <c r="AE11" s="75">
        <f>+'2010'!AA11+'9420'!AE11+'9430'!AE11</f>
        <v>0</v>
      </c>
      <c r="AF11" s="75">
        <f>+'2010'!AB11+'9420'!AF11+'9430'!AF11</f>
        <v>0</v>
      </c>
      <c r="AG11" s="72">
        <f t="shared" si="8"/>
        <v>0</v>
      </c>
      <c r="AH11" s="75">
        <f>+'2010'!AD11+'9420'!AH11+'9430'!AH11</f>
        <v>0</v>
      </c>
      <c r="AI11" s="75">
        <f>+'2010'!AE11+'9420'!AI11+'9430'!AI11</f>
        <v>0</v>
      </c>
      <c r="AJ11" s="72">
        <f t="shared" si="9"/>
        <v>0</v>
      </c>
      <c r="AK11" s="75">
        <f>+'2010'!AG11+'9420'!AK11+'9430'!AK11</f>
        <v>0</v>
      </c>
      <c r="AL11" s="75">
        <f>+'2010'!AH11+'9420'!AL11+'9430'!AL11</f>
        <v>0</v>
      </c>
      <c r="AM11" s="72">
        <f t="shared" si="10"/>
        <v>0</v>
      </c>
      <c r="AN11" s="75">
        <f>+'2010'!AJ11+'9420'!AN11+'9430'!AN11</f>
        <v>0</v>
      </c>
      <c r="AO11" s="75">
        <f>+'2010'!AK11+'9420'!AO11+'9430'!AO11</f>
        <v>0</v>
      </c>
      <c r="AP11" s="72">
        <f t="shared" si="11"/>
        <v>0</v>
      </c>
      <c r="AQ11" s="75">
        <f>+'2010'!AM11+'9420'!AQ11+'9430'!AQ11</f>
        <v>0</v>
      </c>
      <c r="AR11" s="75">
        <f>+'2010'!AN11+'9420'!AR11+'9430'!AR11</f>
        <v>0</v>
      </c>
      <c r="AS11" s="72">
        <f t="shared" si="12"/>
        <v>0</v>
      </c>
      <c r="AT11" s="75">
        <f>+'2010'!AP11+'9420'!AT11+'9430'!AT11</f>
        <v>0</v>
      </c>
      <c r="AU11" s="75">
        <f>+'2010'!AQ11+'9420'!AU11+'9430'!AU11</f>
        <v>0</v>
      </c>
      <c r="AV11" s="72">
        <f t="shared" si="13"/>
        <v>0</v>
      </c>
      <c r="AW11" s="75">
        <f>+'2010'!AS11+'9420'!AW11+'9430'!AW11</f>
        <v>0</v>
      </c>
      <c r="AX11" s="75">
        <f>+'2010'!AT11+'9420'!AX11+'9430'!AX11</f>
        <v>0</v>
      </c>
      <c r="AY11" s="72">
        <f t="shared" si="14"/>
        <v>0</v>
      </c>
      <c r="AZ11" s="75">
        <f>+'2010'!AV11+'9420'!AZ11+'9430'!AZ11</f>
        <v>0</v>
      </c>
      <c r="BA11" s="75">
        <f>+'2010'!AW11+'9420'!BA11+'9430'!BA11</f>
        <v>0</v>
      </c>
      <c r="BB11" s="72">
        <f t="shared" si="15"/>
        <v>0</v>
      </c>
      <c r="BC11" s="75">
        <f>+'2010'!AY11+'9420'!BC11+'9430'!BC11</f>
        <v>0</v>
      </c>
      <c r="BD11" s="75">
        <f>+'2010'!AZ11+'9420'!BD11+'9430'!BD11</f>
        <v>0</v>
      </c>
      <c r="BE11" s="72">
        <f t="shared" si="16"/>
        <v>0</v>
      </c>
      <c r="BF11" s="75">
        <f>+'2010'!BB11+'9420'!BF11+'9430'!BF11</f>
        <v>0</v>
      </c>
      <c r="BG11" s="75">
        <f>+'2010'!BC11+'9420'!BG11+'9430'!BG11</f>
        <v>0</v>
      </c>
      <c r="BH11" s="72">
        <f t="shared" si="17"/>
        <v>0</v>
      </c>
      <c r="BI11" s="75">
        <f>+'2010'!BE11+'9420'!BI11+'9430'!BI11</f>
        <v>0</v>
      </c>
      <c r="BJ11" s="75">
        <f>+'2010'!BF11+'9420'!BJ11+'9430'!BJ11</f>
        <v>0</v>
      </c>
      <c r="BK11" s="72">
        <f t="shared" si="18"/>
        <v>0</v>
      </c>
      <c r="BL11" s="75">
        <f>+'2010'!BH11+'9420'!BL11+'9430'!BL11</f>
        <v>0</v>
      </c>
      <c r="BM11" s="75">
        <f>+'2010'!BI11+'9420'!BM11+'9430'!BM11</f>
        <v>0</v>
      </c>
      <c r="BN11" s="72">
        <f t="shared" si="19"/>
        <v>0</v>
      </c>
      <c r="BO11" s="75">
        <f>+'2010'!BK11+'9420'!BO11+'9430'!BO11</f>
        <v>0</v>
      </c>
      <c r="BP11" s="75">
        <f>+'2010'!BL11+'9420'!BP11+'9430'!BP11</f>
        <v>0</v>
      </c>
      <c r="BQ11" s="72">
        <f t="shared" si="20"/>
        <v>0</v>
      </c>
      <c r="BR11" s="75">
        <f>+'2010'!BN11+'9420'!BR11+'9430'!BR11</f>
        <v>0</v>
      </c>
      <c r="BS11" s="75">
        <f>+'2010'!BO11+'9420'!BS11+'9430'!BS11</f>
        <v>0</v>
      </c>
    </row>
    <row r="12" spans="1:71" ht="15" customHeight="1">
      <c r="A12" s="73" t="s">
        <v>10</v>
      </c>
      <c r="B12" s="237" t="s">
        <v>103</v>
      </c>
      <c r="C12" s="227">
        <f t="shared" si="0"/>
        <v>6315.5</v>
      </c>
      <c r="D12" s="228">
        <f>'2010'!D12+'9420'!D12+'9430'!D12</f>
        <v>5955.5165</v>
      </c>
      <c r="E12" s="228">
        <f>'2010'!E12+'9420'!E12+'9430'!E12</f>
        <v>359.9835000000003</v>
      </c>
      <c r="F12" s="71"/>
      <c r="G12" s="75"/>
      <c r="H12" s="75"/>
      <c r="I12" s="72"/>
      <c r="J12" s="75"/>
      <c r="K12" s="75">
        <f>+'2010'!G12+'9420'!K12+'9430'!K12</f>
        <v>0</v>
      </c>
      <c r="L12" s="72">
        <f t="shared" si="1"/>
        <v>0</v>
      </c>
      <c r="M12" s="75">
        <f>+'2010'!I12+'9420'!M12+'9430'!M12</f>
        <v>0</v>
      </c>
      <c r="N12" s="75">
        <f>+'2010'!J12+'9420'!N12+'9430'!N12</f>
        <v>0</v>
      </c>
      <c r="O12" s="72">
        <f t="shared" si="2"/>
        <v>0</v>
      </c>
      <c r="P12" s="75">
        <f>+'2010'!L12+'9420'!P12+'9430'!P12</f>
        <v>0</v>
      </c>
      <c r="Q12" s="75">
        <f>+'2010'!M12+'9420'!Q12+'9430'!Q12</f>
        <v>0</v>
      </c>
      <c r="R12" s="72">
        <f t="shared" si="3"/>
        <v>0</v>
      </c>
      <c r="S12" s="75">
        <f>+'2010'!O12+'9420'!S12+'9430'!S12</f>
        <v>0</v>
      </c>
      <c r="T12" s="75">
        <f>+'2010'!P12+'9420'!T12+'9430'!T12</f>
        <v>0</v>
      </c>
      <c r="U12" s="72">
        <f t="shared" si="4"/>
        <v>0</v>
      </c>
      <c r="V12" s="75">
        <f>+'2010'!R12+'9420'!V12+'9430'!V12</f>
        <v>0</v>
      </c>
      <c r="W12" s="75">
        <f>+'2010'!S12+'9420'!W12+'9430'!W12</f>
        <v>0</v>
      </c>
      <c r="X12" s="72">
        <f t="shared" si="5"/>
        <v>0</v>
      </c>
      <c r="Y12" s="75">
        <f>+'2010'!U12+'9420'!Y12+'9430'!Y12</f>
        <v>0</v>
      </c>
      <c r="Z12" s="75">
        <f>+'2010'!V12+'9420'!Z12+'9430'!Z12</f>
        <v>0</v>
      </c>
      <c r="AA12" s="72">
        <f t="shared" si="6"/>
        <v>0</v>
      </c>
      <c r="AB12" s="75">
        <f>+'2010'!X12+'9420'!AB12+'9430'!AB12</f>
        <v>0</v>
      </c>
      <c r="AC12" s="75">
        <f>+'2010'!Y12+'9420'!AC12+'9430'!AC12</f>
        <v>0</v>
      </c>
      <c r="AD12" s="72">
        <f t="shared" si="7"/>
        <v>0</v>
      </c>
      <c r="AE12" s="75">
        <f>+'2010'!AA12+'9420'!AE12+'9430'!AE12</f>
        <v>0</v>
      </c>
      <c r="AF12" s="75">
        <f>+'2010'!AB12+'9420'!AF12+'9430'!AF12</f>
        <v>0</v>
      </c>
      <c r="AG12" s="72">
        <f t="shared" si="8"/>
        <v>0</v>
      </c>
      <c r="AH12" s="75">
        <f>+'2010'!AD12+'9420'!AH12+'9430'!AH12</f>
        <v>0</v>
      </c>
      <c r="AI12" s="75">
        <f>+'2010'!AE12+'9420'!AI12+'9430'!AI12</f>
        <v>0</v>
      </c>
      <c r="AJ12" s="72">
        <f t="shared" si="9"/>
        <v>0</v>
      </c>
      <c r="AK12" s="75">
        <f>+'2010'!AG12+'9420'!AK12+'9430'!AK12</f>
        <v>0</v>
      </c>
      <c r="AL12" s="75">
        <f>+'2010'!AH12+'9420'!AL12+'9430'!AL12</f>
        <v>0</v>
      </c>
      <c r="AM12" s="72">
        <f t="shared" si="10"/>
        <v>0</v>
      </c>
      <c r="AN12" s="75">
        <f>+'2010'!AJ12+'9420'!AN12+'9430'!AN12</f>
        <v>0</v>
      </c>
      <c r="AO12" s="75">
        <f>+'2010'!AK12+'9420'!AO12+'9430'!AO12</f>
        <v>0</v>
      </c>
      <c r="AP12" s="72">
        <f t="shared" si="11"/>
        <v>0</v>
      </c>
      <c r="AQ12" s="75">
        <f>+'2010'!AM12+'9420'!AQ12+'9430'!AQ12</f>
        <v>0</v>
      </c>
      <c r="AR12" s="75">
        <f>+'2010'!AN12+'9420'!AR12+'9430'!AR12</f>
        <v>0</v>
      </c>
      <c r="AS12" s="72">
        <f t="shared" si="12"/>
        <v>0</v>
      </c>
      <c r="AT12" s="75">
        <f>+'2010'!AP12+'9420'!AT12+'9430'!AT12</f>
        <v>0</v>
      </c>
      <c r="AU12" s="75">
        <f>+'2010'!AQ12+'9420'!AU12+'9430'!AU12</f>
        <v>0</v>
      </c>
      <c r="AV12" s="72">
        <f t="shared" si="13"/>
        <v>0</v>
      </c>
      <c r="AW12" s="75">
        <f>+'2010'!AS12+'9420'!AW12+'9430'!AW12</f>
        <v>0</v>
      </c>
      <c r="AX12" s="75">
        <f>+'2010'!AT12+'9420'!AX12+'9430'!AX12</f>
        <v>0</v>
      </c>
      <c r="AY12" s="72">
        <f t="shared" si="14"/>
        <v>0</v>
      </c>
      <c r="AZ12" s="75">
        <f>+'2010'!AV12+'9420'!AZ12+'9430'!AZ12</f>
        <v>0</v>
      </c>
      <c r="BA12" s="75">
        <f>+'2010'!AW12+'9420'!BA12+'9430'!BA12</f>
        <v>0</v>
      </c>
      <c r="BB12" s="72">
        <f t="shared" si="15"/>
        <v>0</v>
      </c>
      <c r="BC12" s="75">
        <f>+'2010'!AY12+'9420'!BC12+'9430'!BC12</f>
        <v>0</v>
      </c>
      <c r="BD12" s="75">
        <f>+'2010'!AZ12+'9420'!BD12+'9430'!BD12</f>
        <v>0</v>
      </c>
      <c r="BE12" s="72">
        <f t="shared" si="16"/>
        <v>0</v>
      </c>
      <c r="BF12" s="75">
        <f>+'2010'!BB12+'9420'!BF12+'9430'!BF12</f>
        <v>0</v>
      </c>
      <c r="BG12" s="75">
        <f>+'2010'!BC12+'9420'!BG12+'9430'!BG12</f>
        <v>0</v>
      </c>
      <c r="BH12" s="72">
        <f t="shared" si="17"/>
        <v>0</v>
      </c>
      <c r="BI12" s="75">
        <f>+'2010'!BE12+'9420'!BI12+'9430'!BI12</f>
        <v>0</v>
      </c>
      <c r="BJ12" s="75">
        <f>+'2010'!BF12+'9420'!BJ12+'9430'!BJ12</f>
        <v>0</v>
      </c>
      <c r="BK12" s="72">
        <f t="shared" si="18"/>
        <v>0</v>
      </c>
      <c r="BL12" s="75">
        <f>+'2010'!BH12+'9420'!BL12+'9430'!BL12</f>
        <v>0</v>
      </c>
      <c r="BM12" s="75">
        <f>+'2010'!BI12+'9420'!BM12+'9430'!BM12</f>
        <v>0</v>
      </c>
      <c r="BN12" s="72">
        <f t="shared" si="19"/>
        <v>0</v>
      </c>
      <c r="BO12" s="75">
        <f>+'2010'!BK12+'9420'!BO12+'9430'!BO12</f>
        <v>0</v>
      </c>
      <c r="BP12" s="75">
        <f>+'2010'!BL12+'9420'!BP12+'9430'!BP12</f>
        <v>0</v>
      </c>
      <c r="BQ12" s="72">
        <f t="shared" si="20"/>
        <v>0</v>
      </c>
      <c r="BR12" s="75">
        <f>+'2010'!BN12+'9420'!BR12+'9430'!BR12</f>
        <v>0</v>
      </c>
      <c r="BS12" s="75">
        <f>+'2010'!BO12+'9420'!BS12+'9430'!BS12</f>
        <v>0</v>
      </c>
    </row>
    <row r="13" spans="1:71" ht="15">
      <c r="A13" s="73" t="s">
        <v>11</v>
      </c>
      <c r="B13" s="74" t="s">
        <v>104</v>
      </c>
      <c r="C13" s="227">
        <f t="shared" si="0"/>
        <v>29737.73</v>
      </c>
      <c r="D13" s="228">
        <f>'2010'!D13+'9420'!D13+'9430'!D13</f>
        <v>28042.679389999998</v>
      </c>
      <c r="E13" s="228">
        <f>'2010'!E13+'9420'!E13+'9430'!E13</f>
        <v>1695.050610000002</v>
      </c>
      <c r="F13" s="71"/>
      <c r="G13" s="75"/>
      <c r="H13" s="75"/>
      <c r="I13" s="72"/>
      <c r="J13" s="75"/>
      <c r="K13" s="75">
        <f>+'2010'!G13+'9420'!K13+'9430'!K13</f>
        <v>0</v>
      </c>
      <c r="L13" s="72">
        <f t="shared" si="1"/>
        <v>0</v>
      </c>
      <c r="M13" s="75">
        <f>+'2010'!I13+'9420'!M13+'9430'!M13</f>
        <v>0</v>
      </c>
      <c r="N13" s="75">
        <f>+'2010'!J13+'9420'!N13+'9430'!N13</f>
        <v>0</v>
      </c>
      <c r="O13" s="72">
        <f t="shared" si="2"/>
        <v>0</v>
      </c>
      <c r="P13" s="75">
        <f>+'2010'!L13+'9420'!P13+'9430'!P13</f>
        <v>0</v>
      </c>
      <c r="Q13" s="75">
        <f>+'2010'!M13+'9420'!Q13+'9430'!Q13</f>
        <v>0</v>
      </c>
      <c r="R13" s="72">
        <f t="shared" si="3"/>
        <v>0</v>
      </c>
      <c r="S13" s="75">
        <f>+'2010'!O13+'9420'!S13+'9430'!S13</f>
        <v>0</v>
      </c>
      <c r="T13" s="75">
        <f>+'2010'!P13+'9420'!T13+'9430'!T13</f>
        <v>0</v>
      </c>
      <c r="U13" s="72">
        <f t="shared" si="4"/>
        <v>0</v>
      </c>
      <c r="V13" s="75">
        <f>+'2010'!R13+'9420'!V13+'9430'!V13</f>
        <v>0</v>
      </c>
      <c r="W13" s="75">
        <f>+'2010'!S13+'9420'!W13+'9430'!W13</f>
        <v>0</v>
      </c>
      <c r="X13" s="72">
        <f t="shared" si="5"/>
        <v>0</v>
      </c>
      <c r="Y13" s="75">
        <f>+'2010'!U13+'9420'!Y13+'9430'!Y13</f>
        <v>0</v>
      </c>
      <c r="Z13" s="75">
        <f>+'2010'!V13+'9420'!Z13+'9430'!Z13</f>
        <v>0</v>
      </c>
      <c r="AA13" s="72">
        <f t="shared" si="6"/>
        <v>0</v>
      </c>
      <c r="AB13" s="75">
        <f>+'2010'!X13+'9420'!AB13+'9430'!AB13</f>
        <v>0</v>
      </c>
      <c r="AC13" s="75">
        <f>+'2010'!Y13+'9420'!AC13+'9430'!AC13</f>
        <v>0</v>
      </c>
      <c r="AD13" s="72">
        <f t="shared" si="7"/>
        <v>0</v>
      </c>
      <c r="AE13" s="75">
        <f>+'2010'!AA13+'9420'!AE13+'9430'!AE13</f>
        <v>0</v>
      </c>
      <c r="AF13" s="75">
        <f>+'2010'!AB13+'9420'!AF13+'9430'!AF13</f>
        <v>0</v>
      </c>
      <c r="AG13" s="72">
        <f t="shared" si="8"/>
        <v>0</v>
      </c>
      <c r="AH13" s="75">
        <f>+'2010'!AD13+'9420'!AH13+'9430'!AH13</f>
        <v>0</v>
      </c>
      <c r="AI13" s="75">
        <f>+'2010'!AE13+'9420'!AI13+'9430'!AI13</f>
        <v>0</v>
      </c>
      <c r="AJ13" s="72">
        <f t="shared" si="9"/>
        <v>0</v>
      </c>
      <c r="AK13" s="75">
        <f>+'2010'!AG13+'9420'!AK13+'9430'!AK13</f>
        <v>0</v>
      </c>
      <c r="AL13" s="75">
        <f>+'2010'!AH13+'9420'!AL13+'9430'!AL13</f>
        <v>0</v>
      </c>
      <c r="AM13" s="72">
        <f t="shared" si="10"/>
        <v>0</v>
      </c>
      <c r="AN13" s="75">
        <f>+'2010'!AJ13+'9420'!AN13+'9430'!AN13</f>
        <v>0</v>
      </c>
      <c r="AO13" s="75">
        <f>+'2010'!AK13+'9420'!AO13+'9430'!AO13</f>
        <v>0</v>
      </c>
      <c r="AP13" s="72">
        <f t="shared" si="11"/>
        <v>0</v>
      </c>
      <c r="AQ13" s="75">
        <f>+'2010'!AM13+'9420'!AQ13+'9430'!AQ13</f>
        <v>0</v>
      </c>
      <c r="AR13" s="75">
        <f>+'2010'!AN13+'9420'!AR13+'9430'!AR13</f>
        <v>0</v>
      </c>
      <c r="AS13" s="72">
        <f t="shared" si="12"/>
        <v>0</v>
      </c>
      <c r="AT13" s="75">
        <f>+'2010'!AP13+'9420'!AT13+'9430'!AT13</f>
        <v>0</v>
      </c>
      <c r="AU13" s="75">
        <f>+'2010'!AQ13+'9420'!AU13+'9430'!AU13</f>
        <v>0</v>
      </c>
      <c r="AV13" s="72">
        <f t="shared" si="13"/>
        <v>0</v>
      </c>
      <c r="AW13" s="75">
        <f>+'2010'!AS13+'9420'!AW13+'9430'!AW13</f>
        <v>0</v>
      </c>
      <c r="AX13" s="75">
        <f>+'2010'!AT13+'9420'!AX13+'9430'!AX13</f>
        <v>0</v>
      </c>
      <c r="AY13" s="72">
        <f t="shared" si="14"/>
        <v>0</v>
      </c>
      <c r="AZ13" s="75">
        <f>+'2010'!AV13+'9420'!AZ13+'9430'!AZ13</f>
        <v>0</v>
      </c>
      <c r="BA13" s="75">
        <f>+'2010'!AW13+'9420'!BA13+'9430'!BA13</f>
        <v>0</v>
      </c>
      <c r="BB13" s="72">
        <f t="shared" si="15"/>
        <v>0</v>
      </c>
      <c r="BC13" s="75">
        <f>+'2010'!AY13+'9420'!BC13+'9430'!BC13</f>
        <v>0</v>
      </c>
      <c r="BD13" s="75">
        <f>+'2010'!AZ13+'9420'!BD13+'9430'!BD13</f>
        <v>0</v>
      </c>
      <c r="BE13" s="72">
        <f t="shared" si="16"/>
        <v>0</v>
      </c>
      <c r="BF13" s="75">
        <f>+'2010'!BB13+'9420'!BF13+'9430'!BF13</f>
        <v>0</v>
      </c>
      <c r="BG13" s="75">
        <f>+'2010'!BC13+'9420'!BG13+'9430'!BG13</f>
        <v>0</v>
      </c>
      <c r="BH13" s="72">
        <f t="shared" si="17"/>
        <v>0</v>
      </c>
      <c r="BI13" s="75">
        <f>+'2010'!BE13+'9420'!BI13+'9430'!BI13</f>
        <v>0</v>
      </c>
      <c r="BJ13" s="75">
        <f>+'2010'!BF13+'9420'!BJ13+'9430'!BJ13</f>
        <v>0</v>
      </c>
      <c r="BK13" s="72">
        <f t="shared" si="18"/>
        <v>0</v>
      </c>
      <c r="BL13" s="75">
        <f>+'2010'!BH13+'9420'!BL13+'9430'!BL13</f>
        <v>0</v>
      </c>
      <c r="BM13" s="75">
        <f>+'2010'!BI13+'9420'!BM13+'9430'!BM13</f>
        <v>0</v>
      </c>
      <c r="BN13" s="72">
        <f t="shared" si="19"/>
        <v>0</v>
      </c>
      <c r="BO13" s="75">
        <f>+'2010'!BK13+'9420'!BO13+'9430'!BO13</f>
        <v>0</v>
      </c>
      <c r="BP13" s="75">
        <f>+'2010'!BL13+'9420'!BP13+'9430'!BP13</f>
        <v>0</v>
      </c>
      <c r="BQ13" s="72">
        <f t="shared" si="20"/>
        <v>0</v>
      </c>
      <c r="BR13" s="75">
        <f>+'2010'!BN13+'9420'!BR13+'9430'!BR13</f>
        <v>0</v>
      </c>
      <c r="BS13" s="75">
        <f>+'2010'!BO13+'9420'!BS13+'9430'!BS13</f>
        <v>0</v>
      </c>
    </row>
    <row r="14" spans="1:71" ht="15">
      <c r="A14" s="73" t="s">
        <v>12</v>
      </c>
      <c r="B14" s="74" t="s">
        <v>105</v>
      </c>
      <c r="C14" s="227">
        <f t="shared" si="0"/>
        <v>5095.8</v>
      </c>
      <c r="D14" s="228">
        <f>'2010'!D14+'9420'!D14+'9430'!D14</f>
        <v>4805.3394</v>
      </c>
      <c r="E14" s="228">
        <f>'2010'!E14+'9420'!E14+'9430'!E14</f>
        <v>290.46060000000034</v>
      </c>
      <c r="F14" s="71"/>
      <c r="G14" s="75"/>
      <c r="H14" s="75"/>
      <c r="I14" s="72"/>
      <c r="J14" s="75"/>
      <c r="K14" s="75">
        <f>+'2010'!G14+'9420'!K14+'9430'!K14</f>
        <v>0</v>
      </c>
      <c r="L14" s="72">
        <f t="shared" si="1"/>
        <v>0</v>
      </c>
      <c r="M14" s="75">
        <f>+'2010'!I14+'9420'!M14+'9430'!M14</f>
        <v>0</v>
      </c>
      <c r="N14" s="75">
        <f>+'2010'!J14+'9420'!N14+'9430'!N14</f>
        <v>0</v>
      </c>
      <c r="O14" s="72">
        <f t="shared" si="2"/>
        <v>0</v>
      </c>
      <c r="P14" s="75">
        <f>+'2010'!L14+'9420'!P14+'9430'!P14</f>
        <v>0</v>
      </c>
      <c r="Q14" s="75">
        <f>+'2010'!M14+'9420'!Q14+'9430'!Q14</f>
        <v>0</v>
      </c>
      <c r="R14" s="72">
        <f t="shared" si="3"/>
        <v>0</v>
      </c>
      <c r="S14" s="75">
        <f>+'2010'!O14+'9420'!S14+'9430'!S14</f>
        <v>0</v>
      </c>
      <c r="T14" s="75">
        <f>+'2010'!P14+'9420'!T14+'9430'!T14</f>
        <v>0</v>
      </c>
      <c r="U14" s="72">
        <f t="shared" si="4"/>
        <v>0</v>
      </c>
      <c r="V14" s="75">
        <f>+'2010'!R14+'9420'!V14+'9430'!V14</f>
        <v>0</v>
      </c>
      <c r="W14" s="75">
        <f>+'2010'!S14+'9420'!W14+'9430'!W14</f>
        <v>0</v>
      </c>
      <c r="X14" s="72">
        <f t="shared" si="5"/>
        <v>0</v>
      </c>
      <c r="Y14" s="75">
        <f>+'2010'!U14+'9420'!Y14+'9430'!Y14</f>
        <v>0</v>
      </c>
      <c r="Z14" s="75">
        <f>+'2010'!V14+'9420'!Z14+'9430'!Z14</f>
        <v>0</v>
      </c>
      <c r="AA14" s="72">
        <f t="shared" si="6"/>
        <v>0</v>
      </c>
      <c r="AB14" s="75">
        <f>+'2010'!X14+'9420'!AB14+'9430'!AB14</f>
        <v>0</v>
      </c>
      <c r="AC14" s="75">
        <f>+'2010'!Y14+'9420'!AC14+'9430'!AC14</f>
        <v>0</v>
      </c>
      <c r="AD14" s="72">
        <f t="shared" si="7"/>
        <v>0</v>
      </c>
      <c r="AE14" s="75">
        <f>+'2010'!AA14+'9420'!AE14+'9430'!AE14</f>
        <v>0</v>
      </c>
      <c r="AF14" s="75">
        <f>+'2010'!AB14+'9420'!AF14+'9430'!AF14</f>
        <v>0</v>
      </c>
      <c r="AG14" s="72">
        <f t="shared" si="8"/>
        <v>0</v>
      </c>
      <c r="AH14" s="75">
        <f>+'2010'!AD14+'9420'!AH14+'9430'!AH14</f>
        <v>0</v>
      </c>
      <c r="AI14" s="75">
        <f>+'2010'!AE14+'9420'!AI14+'9430'!AI14</f>
        <v>0</v>
      </c>
      <c r="AJ14" s="72">
        <f t="shared" si="9"/>
        <v>0</v>
      </c>
      <c r="AK14" s="75">
        <f>+'2010'!AG14+'9420'!AK14+'9430'!AK14</f>
        <v>0</v>
      </c>
      <c r="AL14" s="75">
        <f>+'2010'!AH14+'9420'!AL14+'9430'!AL14</f>
        <v>0</v>
      </c>
      <c r="AM14" s="72">
        <f t="shared" si="10"/>
        <v>0</v>
      </c>
      <c r="AN14" s="75">
        <f>+'2010'!AJ14+'9420'!AN14+'9430'!AN14</f>
        <v>0</v>
      </c>
      <c r="AO14" s="75">
        <f>+'2010'!AK14+'9420'!AO14+'9430'!AO14</f>
        <v>0</v>
      </c>
      <c r="AP14" s="72">
        <f t="shared" si="11"/>
        <v>0</v>
      </c>
      <c r="AQ14" s="75">
        <f>+'2010'!AM14+'9420'!AQ14+'9430'!AQ14</f>
        <v>0</v>
      </c>
      <c r="AR14" s="75">
        <f>+'2010'!AN14+'9420'!AR14+'9430'!AR14</f>
        <v>0</v>
      </c>
      <c r="AS14" s="72">
        <f t="shared" si="12"/>
        <v>0</v>
      </c>
      <c r="AT14" s="75">
        <f>+'2010'!AP14+'9420'!AT14+'9430'!AT14</f>
        <v>0</v>
      </c>
      <c r="AU14" s="75">
        <f>+'2010'!AQ14+'9420'!AU14+'9430'!AU14</f>
        <v>0</v>
      </c>
      <c r="AV14" s="72">
        <f t="shared" si="13"/>
        <v>0</v>
      </c>
      <c r="AW14" s="75">
        <f>+'2010'!AS14+'9420'!AW14+'9430'!AW14</f>
        <v>0</v>
      </c>
      <c r="AX14" s="75">
        <f>+'2010'!AT14+'9420'!AX14+'9430'!AX14</f>
        <v>0</v>
      </c>
      <c r="AY14" s="72">
        <f t="shared" si="14"/>
        <v>0</v>
      </c>
      <c r="AZ14" s="75">
        <f>+'2010'!AV14+'9420'!AZ14+'9430'!AZ14</f>
        <v>0</v>
      </c>
      <c r="BA14" s="75">
        <f>+'2010'!AW14+'9420'!BA14+'9430'!BA14</f>
        <v>0</v>
      </c>
      <c r="BB14" s="72">
        <f t="shared" si="15"/>
        <v>0</v>
      </c>
      <c r="BC14" s="75">
        <f>+'2010'!AY14+'9420'!BC14+'9430'!BC14</f>
        <v>0</v>
      </c>
      <c r="BD14" s="75">
        <f>+'2010'!AZ14+'9420'!BD14+'9430'!BD14</f>
        <v>0</v>
      </c>
      <c r="BE14" s="72">
        <f t="shared" si="16"/>
        <v>0</v>
      </c>
      <c r="BF14" s="75">
        <f>+'2010'!BB14+'9420'!BF14+'9430'!BF14</f>
        <v>0</v>
      </c>
      <c r="BG14" s="75">
        <f>+'2010'!BC14+'9420'!BG14+'9430'!BG14</f>
        <v>0</v>
      </c>
      <c r="BH14" s="72">
        <f t="shared" si="17"/>
        <v>0</v>
      </c>
      <c r="BI14" s="75">
        <f>+'2010'!BE14+'9420'!BI14+'9430'!BI14</f>
        <v>0</v>
      </c>
      <c r="BJ14" s="75">
        <f>+'2010'!BF14+'9420'!BJ14+'9430'!BJ14</f>
        <v>0</v>
      </c>
      <c r="BK14" s="72">
        <f t="shared" si="18"/>
        <v>0</v>
      </c>
      <c r="BL14" s="75">
        <f>+'2010'!BH14+'9420'!BL14+'9430'!BL14</f>
        <v>0</v>
      </c>
      <c r="BM14" s="75">
        <f>+'2010'!BI14+'9420'!BM14+'9430'!BM14</f>
        <v>0</v>
      </c>
      <c r="BN14" s="72">
        <f t="shared" si="19"/>
        <v>0</v>
      </c>
      <c r="BO14" s="75">
        <f>+'2010'!BK14+'9420'!BO14+'9430'!BO14</f>
        <v>0</v>
      </c>
      <c r="BP14" s="75">
        <f>+'2010'!BL14+'9420'!BP14+'9430'!BP14</f>
        <v>0</v>
      </c>
      <c r="BQ14" s="72">
        <f t="shared" si="20"/>
        <v>0</v>
      </c>
      <c r="BR14" s="75">
        <f>+'2010'!BN14+'9420'!BR14+'9430'!BR14</f>
        <v>0</v>
      </c>
      <c r="BS14" s="75">
        <f>+'2010'!BO14+'9420'!BS14+'9430'!BS14</f>
        <v>0</v>
      </c>
    </row>
    <row r="15" spans="1:71" ht="17.25" customHeight="1">
      <c r="A15" s="73" t="s">
        <v>13</v>
      </c>
      <c r="B15" s="74" t="s">
        <v>106</v>
      </c>
      <c r="C15" s="227">
        <f t="shared" si="0"/>
        <v>3330.7</v>
      </c>
      <c r="D15" s="228">
        <f>'2010'!D15+'9420'!D15+'9430'!D15</f>
        <v>3140.8500999999997</v>
      </c>
      <c r="E15" s="228">
        <f>'2010'!E15+'9420'!E15+'9430'!E15</f>
        <v>189.84990000000016</v>
      </c>
      <c r="F15" s="71"/>
      <c r="G15" s="75"/>
      <c r="H15" s="75"/>
      <c r="I15" s="72"/>
      <c r="J15" s="75"/>
      <c r="K15" s="75">
        <f>+'2010'!G15+'9420'!K15+'9430'!K15</f>
        <v>0</v>
      </c>
      <c r="L15" s="72">
        <f t="shared" si="1"/>
        <v>0</v>
      </c>
      <c r="M15" s="75">
        <f>+'2010'!I15+'9420'!M15+'9430'!M15</f>
        <v>0</v>
      </c>
      <c r="N15" s="75">
        <f>+'2010'!J15+'9420'!N15+'9430'!N15</f>
        <v>0</v>
      </c>
      <c r="O15" s="72">
        <f t="shared" si="2"/>
        <v>0</v>
      </c>
      <c r="P15" s="75">
        <f>+'2010'!L15+'9420'!P15+'9430'!P15</f>
        <v>0</v>
      </c>
      <c r="Q15" s="75">
        <f>+'2010'!M15+'9420'!Q15+'9430'!Q15</f>
        <v>0</v>
      </c>
      <c r="R15" s="72">
        <f t="shared" si="3"/>
        <v>0</v>
      </c>
      <c r="S15" s="75">
        <f>+'2010'!O15+'9420'!S15+'9430'!S15</f>
        <v>0</v>
      </c>
      <c r="T15" s="75">
        <f>+'2010'!P15+'9420'!T15+'9430'!T15</f>
        <v>0</v>
      </c>
      <c r="U15" s="72">
        <f t="shared" si="4"/>
        <v>0</v>
      </c>
      <c r="V15" s="75">
        <f>+'2010'!R15+'9420'!V15+'9430'!V15</f>
        <v>0</v>
      </c>
      <c r="W15" s="75">
        <f>+'2010'!S15+'9420'!W15+'9430'!W15</f>
        <v>0</v>
      </c>
      <c r="X15" s="72">
        <f t="shared" si="5"/>
        <v>0</v>
      </c>
      <c r="Y15" s="75">
        <f>+'2010'!U15+'9420'!Y15+'9430'!Y15</f>
        <v>0</v>
      </c>
      <c r="Z15" s="75">
        <f>+'2010'!V15+'9420'!Z15+'9430'!Z15</f>
        <v>0</v>
      </c>
      <c r="AA15" s="72">
        <f t="shared" si="6"/>
        <v>0</v>
      </c>
      <c r="AB15" s="75">
        <f>+'2010'!X15+'9420'!AB15+'9430'!AB15</f>
        <v>0</v>
      </c>
      <c r="AC15" s="75">
        <f>+'2010'!Y15+'9420'!AC15+'9430'!AC15</f>
        <v>0</v>
      </c>
      <c r="AD15" s="72">
        <f t="shared" si="7"/>
        <v>0</v>
      </c>
      <c r="AE15" s="75">
        <f>+'2010'!AA15+'9420'!AE15+'9430'!AE15</f>
        <v>0</v>
      </c>
      <c r="AF15" s="75">
        <f>+'2010'!AB15+'9420'!AF15+'9430'!AF15</f>
        <v>0</v>
      </c>
      <c r="AG15" s="72">
        <f t="shared" si="8"/>
        <v>0</v>
      </c>
      <c r="AH15" s="75">
        <f>+'2010'!AD15+'9420'!AH15+'9430'!AH15</f>
        <v>0</v>
      </c>
      <c r="AI15" s="75">
        <f>+'2010'!AE15+'9420'!AI15+'9430'!AI15</f>
        <v>0</v>
      </c>
      <c r="AJ15" s="72">
        <f t="shared" si="9"/>
        <v>0</v>
      </c>
      <c r="AK15" s="75">
        <f>+'2010'!AG15+'9420'!AK15+'9430'!AK15</f>
        <v>0</v>
      </c>
      <c r="AL15" s="75">
        <f>+'2010'!AH15+'9420'!AL15+'9430'!AL15</f>
        <v>0</v>
      </c>
      <c r="AM15" s="72">
        <f t="shared" si="10"/>
        <v>0</v>
      </c>
      <c r="AN15" s="75">
        <f>+'2010'!AJ15+'9420'!AN15+'9430'!AN15</f>
        <v>0</v>
      </c>
      <c r="AO15" s="75">
        <f>+'2010'!AK15+'9420'!AO15+'9430'!AO15</f>
        <v>0</v>
      </c>
      <c r="AP15" s="72">
        <f t="shared" si="11"/>
        <v>0</v>
      </c>
      <c r="AQ15" s="75">
        <f>+'2010'!AM15+'9420'!AQ15+'9430'!AQ15</f>
        <v>0</v>
      </c>
      <c r="AR15" s="75">
        <f>+'2010'!AN15+'9420'!AR15+'9430'!AR15</f>
        <v>0</v>
      </c>
      <c r="AS15" s="72">
        <f t="shared" si="12"/>
        <v>0</v>
      </c>
      <c r="AT15" s="75">
        <f>+'2010'!AP15+'9420'!AT15+'9430'!AT15</f>
        <v>0</v>
      </c>
      <c r="AU15" s="75">
        <f>+'2010'!AQ15+'9420'!AU15+'9430'!AU15</f>
        <v>0</v>
      </c>
      <c r="AV15" s="72">
        <f t="shared" si="13"/>
        <v>0</v>
      </c>
      <c r="AW15" s="75">
        <f>+'2010'!AS15+'9420'!AW15+'9430'!AW15</f>
        <v>0</v>
      </c>
      <c r="AX15" s="75">
        <f>+'2010'!AT15+'9420'!AX15+'9430'!AX15</f>
        <v>0</v>
      </c>
      <c r="AY15" s="72">
        <f t="shared" si="14"/>
        <v>0</v>
      </c>
      <c r="AZ15" s="75">
        <f>+'2010'!AV15+'9420'!AZ15+'9430'!AZ15</f>
        <v>0</v>
      </c>
      <c r="BA15" s="75">
        <f>+'2010'!AW15+'9420'!BA15+'9430'!BA15</f>
        <v>0</v>
      </c>
      <c r="BB15" s="72">
        <f t="shared" si="15"/>
        <v>0</v>
      </c>
      <c r="BC15" s="75">
        <f>+'2010'!AY15+'9420'!BC15+'9430'!BC15</f>
        <v>0</v>
      </c>
      <c r="BD15" s="75">
        <f>+'2010'!AZ15+'9420'!BD15+'9430'!BD15</f>
        <v>0</v>
      </c>
      <c r="BE15" s="72">
        <f t="shared" si="16"/>
        <v>0</v>
      </c>
      <c r="BF15" s="75">
        <f>+'2010'!BB15+'9420'!BF15+'9430'!BF15</f>
        <v>0</v>
      </c>
      <c r="BG15" s="75">
        <f>+'2010'!BC15+'9420'!BG15+'9430'!BG15</f>
        <v>0</v>
      </c>
      <c r="BH15" s="72">
        <f t="shared" si="17"/>
        <v>0</v>
      </c>
      <c r="BI15" s="75">
        <f>+'2010'!BE15+'9420'!BI15+'9430'!BI15</f>
        <v>0</v>
      </c>
      <c r="BJ15" s="75">
        <f>+'2010'!BF15+'9420'!BJ15+'9430'!BJ15</f>
        <v>0</v>
      </c>
      <c r="BK15" s="72">
        <f t="shared" si="18"/>
        <v>0</v>
      </c>
      <c r="BL15" s="75">
        <f>+'2010'!BH15+'9420'!BL15+'9430'!BL15</f>
        <v>0</v>
      </c>
      <c r="BM15" s="75">
        <f>+'2010'!BI15+'9420'!BM15+'9430'!BM15</f>
        <v>0</v>
      </c>
      <c r="BN15" s="72">
        <f t="shared" si="19"/>
        <v>0</v>
      </c>
      <c r="BO15" s="75">
        <f>+'2010'!BK15+'9420'!BO15+'9430'!BO15</f>
        <v>0</v>
      </c>
      <c r="BP15" s="75">
        <f>+'2010'!BL15+'9420'!BP15+'9430'!BP15</f>
        <v>0</v>
      </c>
      <c r="BQ15" s="72">
        <f t="shared" si="20"/>
        <v>0</v>
      </c>
      <c r="BR15" s="75">
        <f>+'2010'!BN15+'9420'!BR15+'9430'!BR15</f>
        <v>0</v>
      </c>
      <c r="BS15" s="75">
        <f>+'2010'!BO15+'9420'!BS15+'9430'!BS15</f>
        <v>0</v>
      </c>
    </row>
    <row r="16" spans="1:71" ht="15.75" customHeight="1">
      <c r="A16" s="73" t="s">
        <v>14</v>
      </c>
      <c r="B16" s="237" t="s">
        <v>107</v>
      </c>
      <c r="C16" s="227">
        <f t="shared" si="0"/>
        <v>0</v>
      </c>
      <c r="D16" s="228">
        <f>'2010'!D16+'9420'!D16+'9430'!D16</f>
        <v>0</v>
      </c>
      <c r="E16" s="228">
        <f>'2010'!E16+'9420'!E16+'9430'!E16</f>
        <v>0</v>
      </c>
      <c r="F16" s="71"/>
      <c r="G16" s="75"/>
      <c r="H16" s="75"/>
      <c r="I16" s="72"/>
      <c r="J16" s="75"/>
      <c r="K16" s="75">
        <f>+'2010'!G16+'9420'!K16+'9430'!K16</f>
        <v>0</v>
      </c>
      <c r="L16" s="72">
        <f t="shared" si="1"/>
        <v>0</v>
      </c>
      <c r="M16" s="75">
        <f>+'2010'!I16+'9420'!M16+'9430'!M16</f>
        <v>0</v>
      </c>
      <c r="N16" s="75">
        <f>+'2010'!J16+'9420'!N16+'9430'!N16</f>
        <v>0</v>
      </c>
      <c r="O16" s="72">
        <f t="shared" si="2"/>
        <v>0</v>
      </c>
      <c r="P16" s="75">
        <f>+'2010'!L16+'9420'!P16+'9430'!P16</f>
        <v>0</v>
      </c>
      <c r="Q16" s="75">
        <f>+'2010'!M16+'9420'!Q16+'9430'!Q16</f>
        <v>0</v>
      </c>
      <c r="R16" s="72">
        <f t="shared" si="3"/>
        <v>0</v>
      </c>
      <c r="S16" s="75">
        <f>+'2010'!O16+'9420'!S16+'9430'!S16</f>
        <v>0</v>
      </c>
      <c r="T16" s="75">
        <f>+'2010'!P16+'9420'!T16+'9430'!T16</f>
        <v>0</v>
      </c>
      <c r="U16" s="72">
        <f t="shared" si="4"/>
        <v>0</v>
      </c>
      <c r="V16" s="75">
        <f>+'2010'!R16+'9420'!V16+'9430'!V16</f>
        <v>0</v>
      </c>
      <c r="W16" s="75">
        <f>+'2010'!S16+'9420'!W16+'9430'!W16</f>
        <v>0</v>
      </c>
      <c r="X16" s="72">
        <f t="shared" si="5"/>
        <v>0</v>
      </c>
      <c r="Y16" s="75">
        <f>+'2010'!U16+'9420'!Y16+'9430'!Y16</f>
        <v>0</v>
      </c>
      <c r="Z16" s="75">
        <f>+'2010'!V16+'9420'!Z16+'9430'!Z16</f>
        <v>0</v>
      </c>
      <c r="AA16" s="72">
        <f t="shared" si="6"/>
        <v>0</v>
      </c>
      <c r="AB16" s="75">
        <f>+'2010'!X16+'9420'!AB16+'9430'!AB16</f>
        <v>0</v>
      </c>
      <c r="AC16" s="75">
        <f>+'2010'!Y16+'9420'!AC16+'9430'!AC16</f>
        <v>0</v>
      </c>
      <c r="AD16" s="72">
        <f t="shared" si="7"/>
        <v>0</v>
      </c>
      <c r="AE16" s="75">
        <f>+'2010'!AA16+'9420'!AE16+'9430'!AE16</f>
        <v>0</v>
      </c>
      <c r="AF16" s="75">
        <f>+'2010'!AB16+'9420'!AF16+'9430'!AF16</f>
        <v>0</v>
      </c>
      <c r="AG16" s="72">
        <f t="shared" si="8"/>
        <v>0</v>
      </c>
      <c r="AH16" s="75">
        <f>+'2010'!AD16+'9420'!AH16+'9430'!AH16</f>
        <v>0</v>
      </c>
      <c r="AI16" s="75">
        <f>+'2010'!AE16+'9420'!AI16+'9430'!AI16</f>
        <v>0</v>
      </c>
      <c r="AJ16" s="72">
        <f t="shared" si="9"/>
        <v>0</v>
      </c>
      <c r="AK16" s="75">
        <f>+'2010'!AG16+'9420'!AK16+'9430'!AK16</f>
        <v>0</v>
      </c>
      <c r="AL16" s="75">
        <f>+'2010'!AH16+'9420'!AL16+'9430'!AL16</f>
        <v>0</v>
      </c>
      <c r="AM16" s="72">
        <f t="shared" si="10"/>
        <v>0</v>
      </c>
      <c r="AN16" s="75">
        <f>+'2010'!AJ16+'9420'!AN16+'9430'!AN16</f>
        <v>0</v>
      </c>
      <c r="AO16" s="75">
        <f>+'2010'!AK16+'9420'!AO16+'9430'!AO16</f>
        <v>0</v>
      </c>
      <c r="AP16" s="72">
        <f t="shared" si="11"/>
        <v>0</v>
      </c>
      <c r="AQ16" s="75">
        <f>+'2010'!AM16+'9420'!AQ16+'9430'!AQ16</f>
        <v>0</v>
      </c>
      <c r="AR16" s="75">
        <f>+'2010'!AN16+'9420'!AR16+'9430'!AR16</f>
        <v>0</v>
      </c>
      <c r="AS16" s="72">
        <f t="shared" si="12"/>
        <v>0</v>
      </c>
      <c r="AT16" s="75">
        <f>+'2010'!AP16+'9420'!AT16+'9430'!AT16</f>
        <v>0</v>
      </c>
      <c r="AU16" s="75">
        <f>+'2010'!AQ16+'9420'!AU16+'9430'!AU16</f>
        <v>0</v>
      </c>
      <c r="AV16" s="72">
        <f t="shared" si="13"/>
        <v>0</v>
      </c>
      <c r="AW16" s="75">
        <f>+'2010'!AS16+'9420'!AW16+'9430'!AW16</f>
        <v>0</v>
      </c>
      <c r="AX16" s="75">
        <f>+'2010'!AT16+'9420'!AX16+'9430'!AX16</f>
        <v>0</v>
      </c>
      <c r="AY16" s="72">
        <f t="shared" si="14"/>
        <v>0</v>
      </c>
      <c r="AZ16" s="75">
        <f>+'2010'!AV16+'9420'!AZ16+'9430'!AZ16</f>
        <v>0</v>
      </c>
      <c r="BA16" s="75">
        <f>+'2010'!AW16+'9420'!BA16+'9430'!BA16</f>
        <v>0</v>
      </c>
      <c r="BB16" s="72">
        <f t="shared" si="15"/>
        <v>0</v>
      </c>
      <c r="BC16" s="75">
        <f>+'2010'!AY16+'9420'!BC16+'9430'!BC16</f>
        <v>0</v>
      </c>
      <c r="BD16" s="75">
        <f>+'2010'!AZ16+'9420'!BD16+'9430'!BD16</f>
        <v>0</v>
      </c>
      <c r="BE16" s="72">
        <f t="shared" si="16"/>
        <v>0</v>
      </c>
      <c r="BF16" s="75">
        <f>+'2010'!BB16+'9420'!BF16+'9430'!BF16</f>
        <v>0</v>
      </c>
      <c r="BG16" s="75">
        <f>+'2010'!BC16+'9420'!BG16+'9430'!BG16</f>
        <v>0</v>
      </c>
      <c r="BH16" s="72">
        <f t="shared" si="17"/>
        <v>0</v>
      </c>
      <c r="BI16" s="75">
        <f>+'2010'!BE16+'9420'!BI16+'9430'!BI16</f>
        <v>0</v>
      </c>
      <c r="BJ16" s="75">
        <f>+'2010'!BF16+'9420'!BJ16+'9430'!BJ16</f>
        <v>0</v>
      </c>
      <c r="BK16" s="72">
        <f t="shared" si="18"/>
        <v>0</v>
      </c>
      <c r="BL16" s="75">
        <f>+'2010'!BH16+'9420'!BL16+'9430'!BL16</f>
        <v>0</v>
      </c>
      <c r="BM16" s="75">
        <f>+'2010'!BI16+'9420'!BM16+'9430'!BM16</f>
        <v>0</v>
      </c>
      <c r="BN16" s="72">
        <f t="shared" si="19"/>
        <v>0</v>
      </c>
      <c r="BO16" s="75">
        <f>+'2010'!BK16+'9420'!BO16+'9430'!BO16</f>
        <v>0</v>
      </c>
      <c r="BP16" s="75">
        <f>+'2010'!BL16+'9420'!BP16+'9430'!BP16</f>
        <v>0</v>
      </c>
      <c r="BQ16" s="72">
        <f t="shared" si="20"/>
        <v>0</v>
      </c>
      <c r="BR16" s="75">
        <f>+'2010'!BN16+'9420'!BR16+'9430'!BR16</f>
        <v>0</v>
      </c>
      <c r="BS16" s="75">
        <f>+'2010'!BO16+'9420'!BS16+'9430'!BS16</f>
        <v>0</v>
      </c>
    </row>
    <row r="17" spans="1:71" s="77" customFormat="1" ht="14.25">
      <c r="A17" s="69">
        <v>2</v>
      </c>
      <c r="B17" s="70" t="s">
        <v>108</v>
      </c>
      <c r="C17" s="227">
        <f>+D17+E17</f>
        <v>2868195.2274700003</v>
      </c>
      <c r="D17" s="227">
        <f>SUM(D19:D29)</f>
        <v>2766928.62747</v>
      </c>
      <c r="E17" s="227">
        <f>SUM(E19:E29)</f>
        <v>101266.6</v>
      </c>
      <c r="F17" s="71"/>
      <c r="G17" s="72"/>
      <c r="H17" s="72"/>
      <c r="I17" s="72"/>
      <c r="J17" s="72"/>
      <c r="K17" s="72">
        <f>+SUM(K19:K28)</f>
        <v>0</v>
      </c>
      <c r="L17" s="72">
        <f t="shared" si="1"/>
        <v>0</v>
      </c>
      <c r="M17" s="72">
        <f>+SUM(M19:M28)</f>
        <v>0</v>
      </c>
      <c r="N17" s="72">
        <f>+SUM(N19:N28)</f>
        <v>0</v>
      </c>
      <c r="O17" s="72">
        <f t="shared" si="2"/>
        <v>0</v>
      </c>
      <c r="P17" s="72">
        <f>+SUM(P19:P28)</f>
        <v>0</v>
      </c>
      <c r="Q17" s="72">
        <f>+SUM(Q19:Q28)</f>
        <v>0</v>
      </c>
      <c r="R17" s="72">
        <f t="shared" si="3"/>
        <v>0</v>
      </c>
      <c r="S17" s="72">
        <f>+SUM(S19:S28)</f>
        <v>0</v>
      </c>
      <c r="T17" s="72">
        <f>+SUM(T19:T28)</f>
        <v>0</v>
      </c>
      <c r="U17" s="72">
        <f t="shared" si="4"/>
        <v>0</v>
      </c>
      <c r="V17" s="72">
        <f>+SUM(V19:V28)</f>
        <v>0</v>
      </c>
      <c r="W17" s="72">
        <f>+SUM(W19:W28)</f>
        <v>0</v>
      </c>
      <c r="X17" s="72">
        <f t="shared" si="5"/>
        <v>0</v>
      </c>
      <c r="Y17" s="72">
        <f>+SUM(Y19:Y28)</f>
        <v>0</v>
      </c>
      <c r="Z17" s="72">
        <f>+SUM(Z19:Z28)</f>
        <v>0</v>
      </c>
      <c r="AA17" s="72">
        <f t="shared" si="6"/>
        <v>0</v>
      </c>
      <c r="AB17" s="72">
        <f>+SUM(AB19:AB28)</f>
        <v>0</v>
      </c>
      <c r="AC17" s="72">
        <f>+SUM(AC19:AC28)</f>
        <v>0</v>
      </c>
      <c r="AD17" s="72">
        <f t="shared" si="7"/>
        <v>0</v>
      </c>
      <c r="AE17" s="72">
        <f>+SUM(AE19:AE28)</f>
        <v>0</v>
      </c>
      <c r="AF17" s="72">
        <f>+SUM(AF19:AF28)</f>
        <v>0</v>
      </c>
      <c r="AG17" s="72">
        <f t="shared" si="8"/>
        <v>0</v>
      </c>
      <c r="AH17" s="72">
        <f>+SUM(AH19:AH28)</f>
        <v>0</v>
      </c>
      <c r="AI17" s="72">
        <f>+SUM(AI19:AI28)</f>
        <v>0</v>
      </c>
      <c r="AJ17" s="72">
        <f t="shared" si="9"/>
        <v>0</v>
      </c>
      <c r="AK17" s="72">
        <f>+SUM(AK19:AK28)</f>
        <v>0</v>
      </c>
      <c r="AL17" s="72">
        <f>+SUM(AL19:AL28)</f>
        <v>0</v>
      </c>
      <c r="AM17" s="72">
        <f t="shared" si="10"/>
        <v>0</v>
      </c>
      <c r="AN17" s="72">
        <f>+SUM(AN19:AN28)</f>
        <v>0</v>
      </c>
      <c r="AO17" s="72">
        <f>+SUM(AO19:AO28)</f>
        <v>0</v>
      </c>
      <c r="AP17" s="72">
        <f t="shared" si="11"/>
        <v>0</v>
      </c>
      <c r="AQ17" s="72">
        <f>+SUM(AQ19:AQ28)</f>
        <v>0</v>
      </c>
      <c r="AR17" s="72">
        <f>+SUM(AR19:AR28)</f>
        <v>0</v>
      </c>
      <c r="AS17" s="72">
        <f t="shared" si="12"/>
        <v>0</v>
      </c>
      <c r="AT17" s="72">
        <f>+SUM(AT19:AT28)</f>
        <v>0</v>
      </c>
      <c r="AU17" s="72">
        <f>+SUM(AU19:AU28)</f>
        <v>0</v>
      </c>
      <c r="AV17" s="72">
        <f t="shared" si="13"/>
        <v>0</v>
      </c>
      <c r="AW17" s="72">
        <f>+SUM(AW19:AW28)</f>
        <v>0</v>
      </c>
      <c r="AX17" s="72">
        <f>+SUM(AX19:AX28)</f>
        <v>0</v>
      </c>
      <c r="AY17" s="72">
        <f t="shared" si="14"/>
        <v>0</v>
      </c>
      <c r="AZ17" s="72">
        <f>+SUM(AZ19:AZ28)</f>
        <v>0</v>
      </c>
      <c r="BA17" s="72">
        <f>+SUM(BA19:BA28)</f>
        <v>0</v>
      </c>
      <c r="BB17" s="72">
        <f t="shared" si="15"/>
        <v>0</v>
      </c>
      <c r="BC17" s="72">
        <f>+SUM(BC19:BC28)</f>
        <v>0</v>
      </c>
      <c r="BD17" s="72">
        <f>+SUM(BD19:BD28)</f>
        <v>0</v>
      </c>
      <c r="BE17" s="72">
        <f t="shared" si="16"/>
        <v>0</v>
      </c>
      <c r="BF17" s="72">
        <f>+SUM(BF19:BF28)</f>
        <v>0</v>
      </c>
      <c r="BG17" s="72">
        <f>+SUM(BG19:BG28)</f>
        <v>0</v>
      </c>
      <c r="BH17" s="72">
        <f t="shared" si="17"/>
        <v>0</v>
      </c>
      <c r="BI17" s="72">
        <f>+SUM(BI19:BI28)</f>
        <v>0</v>
      </c>
      <c r="BJ17" s="72">
        <f>+SUM(BJ19:BJ28)</f>
        <v>0</v>
      </c>
      <c r="BK17" s="72">
        <f t="shared" si="18"/>
        <v>0</v>
      </c>
      <c r="BL17" s="72">
        <f>+SUM(BL19:BL28)</f>
        <v>0</v>
      </c>
      <c r="BM17" s="72">
        <f>+SUM(BM19:BM28)</f>
        <v>0</v>
      </c>
      <c r="BN17" s="72">
        <f t="shared" si="19"/>
        <v>0</v>
      </c>
      <c r="BO17" s="72">
        <f>+SUM(BO19:BO28)</f>
        <v>0</v>
      </c>
      <c r="BP17" s="72">
        <f>+SUM(BP19:BP28)</f>
        <v>0</v>
      </c>
      <c r="BQ17" s="72">
        <f t="shared" si="20"/>
        <v>0</v>
      </c>
      <c r="BR17" s="72">
        <f>+SUM(BR19:BR28)</f>
        <v>0</v>
      </c>
      <c r="BS17" s="72">
        <f>+SUM(BS19:BS28)</f>
        <v>0</v>
      </c>
    </row>
    <row r="18" spans="1:71" ht="15">
      <c r="A18" s="73"/>
      <c r="B18" s="78" t="s">
        <v>98</v>
      </c>
      <c r="C18" s="228"/>
      <c r="D18" s="228"/>
      <c r="E18" s="228"/>
      <c r="F18" s="79"/>
      <c r="G18" s="75"/>
      <c r="H18" s="76"/>
      <c r="I18" s="72"/>
      <c r="J18" s="75"/>
      <c r="K18" s="76"/>
      <c r="L18" s="75"/>
      <c r="M18" s="75"/>
      <c r="N18" s="76"/>
      <c r="O18" s="75"/>
      <c r="P18" s="75"/>
      <c r="Q18" s="76"/>
      <c r="R18" s="75"/>
      <c r="S18" s="75"/>
      <c r="T18" s="76"/>
      <c r="U18" s="75"/>
      <c r="V18" s="75"/>
      <c r="W18" s="76"/>
      <c r="X18" s="75"/>
      <c r="Y18" s="75"/>
      <c r="Z18" s="76"/>
      <c r="AA18" s="75"/>
      <c r="AB18" s="75"/>
      <c r="AC18" s="76"/>
      <c r="AD18" s="75"/>
      <c r="AE18" s="75"/>
      <c r="AF18" s="76"/>
      <c r="AG18" s="75"/>
      <c r="AH18" s="75"/>
      <c r="AI18" s="76"/>
      <c r="AJ18" s="75"/>
      <c r="AK18" s="75"/>
      <c r="AL18" s="76"/>
      <c r="AM18" s="75"/>
      <c r="AN18" s="75"/>
      <c r="AO18" s="76"/>
      <c r="AP18" s="75"/>
      <c r="AQ18" s="75"/>
      <c r="AR18" s="76"/>
      <c r="AS18" s="75"/>
      <c r="AT18" s="75"/>
      <c r="AU18" s="76"/>
      <c r="AV18" s="75"/>
      <c r="AW18" s="75"/>
      <c r="AX18" s="76"/>
      <c r="AY18" s="75"/>
      <c r="AZ18" s="75"/>
      <c r="BA18" s="76"/>
      <c r="BB18" s="75"/>
      <c r="BC18" s="75"/>
      <c r="BD18" s="76"/>
      <c r="BE18" s="75"/>
      <c r="BF18" s="75"/>
      <c r="BG18" s="76"/>
      <c r="BH18" s="75"/>
      <c r="BI18" s="75"/>
      <c r="BJ18" s="76"/>
      <c r="BK18" s="75"/>
      <c r="BL18" s="75"/>
      <c r="BM18" s="76"/>
      <c r="BN18" s="75"/>
      <c r="BO18" s="75"/>
      <c r="BP18" s="76"/>
      <c r="BQ18" s="75"/>
      <c r="BR18" s="75"/>
      <c r="BS18" s="76"/>
    </row>
    <row r="19" spans="1:71" ht="15">
      <c r="A19" s="73" t="s">
        <v>15</v>
      </c>
      <c r="B19" s="74" t="s">
        <v>109</v>
      </c>
      <c r="C19" s="227">
        <f>+D19+E19</f>
        <v>1144572.4</v>
      </c>
      <c r="D19" s="228">
        <f>'2010'!D19+'9420'!D19+'9430'!D19</f>
        <v>1144572.4</v>
      </c>
      <c r="E19" s="228">
        <f>'2010'!E19+'9420'!E19+'9430'!E19</f>
        <v>0</v>
      </c>
      <c r="F19" s="71"/>
      <c r="G19" s="75"/>
      <c r="H19" s="141"/>
      <c r="I19" s="72"/>
      <c r="J19" s="75"/>
      <c r="K19" s="75">
        <f>+'2010'!G19+'9420'!K19+'9430'!K19</f>
        <v>0</v>
      </c>
      <c r="L19" s="72">
        <f aca="true" t="shared" si="21" ref="L19:L31">+M19+N19</f>
        <v>0</v>
      </c>
      <c r="M19" s="75">
        <f>+'2010'!I19+'9420'!M19+'9430'!M19</f>
        <v>0</v>
      </c>
      <c r="N19" s="75">
        <f>+'2010'!J19+'9420'!N19+'9430'!N19</f>
        <v>0</v>
      </c>
      <c r="O19" s="72">
        <f aca="true" t="shared" si="22" ref="O19:O31">+P19+Q19</f>
        <v>0</v>
      </c>
      <c r="P19" s="75">
        <f>+'2010'!L19+'9420'!P19+'9430'!P19</f>
        <v>0</v>
      </c>
      <c r="Q19" s="75">
        <f>+'2010'!M19+'9420'!Q19+'9430'!Q19</f>
        <v>0</v>
      </c>
      <c r="R19" s="72">
        <f aca="true" t="shared" si="23" ref="R19:R31">+S19+T19</f>
        <v>0</v>
      </c>
      <c r="S19" s="75">
        <f>+'2010'!O19+'9420'!S19+'9430'!S19</f>
        <v>0</v>
      </c>
      <c r="T19" s="75">
        <f>+'2010'!P19+'9420'!T19+'9430'!T19</f>
        <v>0</v>
      </c>
      <c r="U19" s="72">
        <f aca="true" t="shared" si="24" ref="U19:U31">+V19+W19</f>
        <v>0</v>
      </c>
      <c r="V19" s="75">
        <f>+'2010'!R19+'9420'!V19+'9430'!V19</f>
        <v>0</v>
      </c>
      <c r="W19" s="75">
        <f>+'2010'!S19+'9420'!W19+'9430'!W19</f>
        <v>0</v>
      </c>
      <c r="X19" s="72">
        <f aca="true" t="shared" si="25" ref="X19:X31">+Y19+Z19</f>
        <v>0</v>
      </c>
      <c r="Y19" s="75">
        <f>+'2010'!U19+'9420'!Y19+'9430'!Y19</f>
        <v>0</v>
      </c>
      <c r="Z19" s="75">
        <f>+'2010'!V19+'9420'!Z19+'9430'!Z19</f>
        <v>0</v>
      </c>
      <c r="AA19" s="72">
        <f aca="true" t="shared" si="26" ref="AA19:AA31">+AB19+AC19</f>
        <v>0</v>
      </c>
      <c r="AB19" s="75">
        <f>+'2010'!X19+'9420'!AB19+'9430'!AB19</f>
        <v>0</v>
      </c>
      <c r="AC19" s="75">
        <f>+'2010'!Y19+'9420'!AC19+'9430'!AC19</f>
        <v>0</v>
      </c>
      <c r="AD19" s="72">
        <f aca="true" t="shared" si="27" ref="AD19:AD31">+AE19+AF19</f>
        <v>0</v>
      </c>
      <c r="AE19" s="75">
        <f>+'2010'!AA19+'9420'!AE19+'9430'!AE19</f>
        <v>0</v>
      </c>
      <c r="AF19" s="75">
        <f>+'2010'!AB19+'9420'!AF19+'9430'!AF19</f>
        <v>0</v>
      </c>
      <c r="AG19" s="72">
        <f aca="true" t="shared" si="28" ref="AG19:AG31">+AH19+AI19</f>
        <v>0</v>
      </c>
      <c r="AH19" s="75">
        <f>+'2010'!AD19+'9420'!AH19+'9430'!AH19</f>
        <v>0</v>
      </c>
      <c r="AI19" s="75">
        <f>+'2010'!AE19+'9420'!AI19+'9430'!AI19</f>
        <v>0</v>
      </c>
      <c r="AJ19" s="72">
        <f aca="true" t="shared" si="29" ref="AJ19:AJ31">+AK19+AL19</f>
        <v>0</v>
      </c>
      <c r="AK19" s="75">
        <f>+'2010'!AG19+'9420'!AK19+'9430'!AK19</f>
        <v>0</v>
      </c>
      <c r="AL19" s="75">
        <f>+'2010'!AH19+'9420'!AL19+'9430'!AL19</f>
        <v>0</v>
      </c>
      <c r="AM19" s="72">
        <f aca="true" t="shared" si="30" ref="AM19:AM31">+AN19+AO19</f>
        <v>0</v>
      </c>
      <c r="AN19" s="75">
        <f>+'2010'!AJ19+'9420'!AN19+'9430'!AN19</f>
        <v>0</v>
      </c>
      <c r="AO19" s="75">
        <f>+'2010'!AK19+'9420'!AO19+'9430'!AO19</f>
        <v>0</v>
      </c>
      <c r="AP19" s="72">
        <f aca="true" t="shared" si="31" ref="AP19:AP31">+AQ19+AR19</f>
        <v>0</v>
      </c>
      <c r="AQ19" s="75">
        <f>+'2010'!AM19+'9420'!AQ19+'9430'!AQ19</f>
        <v>0</v>
      </c>
      <c r="AR19" s="75">
        <f>+'2010'!AN19+'9420'!AR19+'9430'!AR19</f>
        <v>0</v>
      </c>
      <c r="AS19" s="72">
        <f aca="true" t="shared" si="32" ref="AS19:AS31">+AT19+AU19</f>
        <v>0</v>
      </c>
      <c r="AT19" s="75">
        <f>+'2010'!AP19+'9420'!AT19+'9430'!AT19</f>
        <v>0</v>
      </c>
      <c r="AU19" s="75">
        <f>+'2010'!AQ19+'9420'!AU19+'9430'!AU19</f>
        <v>0</v>
      </c>
      <c r="AV19" s="72">
        <f aca="true" t="shared" si="33" ref="AV19:AV31">+AW19+AX19</f>
        <v>0</v>
      </c>
      <c r="AW19" s="75">
        <f>+'2010'!AS19+'9420'!AW19+'9430'!AW19</f>
        <v>0</v>
      </c>
      <c r="AX19" s="75">
        <f>+'2010'!AT19+'9420'!AX19+'9430'!AX19</f>
        <v>0</v>
      </c>
      <c r="AY19" s="72">
        <f aca="true" t="shared" si="34" ref="AY19:AY31">+AZ19+BA19</f>
        <v>0</v>
      </c>
      <c r="AZ19" s="75">
        <f>+'2010'!AV19+'9420'!AZ19+'9430'!AZ19</f>
        <v>0</v>
      </c>
      <c r="BA19" s="75">
        <f>+'2010'!AW19+'9420'!BA19+'9430'!BA19</f>
        <v>0</v>
      </c>
      <c r="BB19" s="72">
        <f aca="true" t="shared" si="35" ref="BB19:BB31">+BC19+BD19</f>
        <v>0</v>
      </c>
      <c r="BC19" s="75">
        <f>+'2010'!AY19+'9420'!BC19+'9430'!BC19</f>
        <v>0</v>
      </c>
      <c r="BD19" s="75">
        <f>+'2010'!AZ19+'9420'!BD19+'9430'!BD19</f>
        <v>0</v>
      </c>
      <c r="BE19" s="72">
        <f aca="true" t="shared" si="36" ref="BE19:BE31">+BF19+BG19</f>
        <v>0</v>
      </c>
      <c r="BF19" s="75">
        <f>+'2010'!BB19+'9420'!BF19+'9430'!BF19</f>
        <v>0</v>
      </c>
      <c r="BG19" s="75">
        <f>+'2010'!BC19+'9420'!BG19+'9430'!BG19</f>
        <v>0</v>
      </c>
      <c r="BH19" s="72">
        <f aca="true" t="shared" si="37" ref="BH19:BH31">+BI19+BJ19</f>
        <v>0</v>
      </c>
      <c r="BI19" s="75">
        <f>+'2010'!BE19+'9420'!BI19+'9430'!BI19</f>
        <v>0</v>
      </c>
      <c r="BJ19" s="75">
        <f>+'2010'!BF19+'9420'!BJ19+'9430'!BJ19</f>
        <v>0</v>
      </c>
      <c r="BK19" s="72">
        <f aca="true" t="shared" si="38" ref="BK19:BK31">+BL19+BM19</f>
        <v>0</v>
      </c>
      <c r="BL19" s="75">
        <f>+'2010'!BH19+'9420'!BL19+'9430'!BL19</f>
        <v>0</v>
      </c>
      <c r="BM19" s="75">
        <f>+'2010'!BI19+'9420'!BM19+'9430'!BM19</f>
        <v>0</v>
      </c>
      <c r="BN19" s="72">
        <f aca="true" t="shared" si="39" ref="BN19:BN31">+BO19+BP19</f>
        <v>0</v>
      </c>
      <c r="BO19" s="75">
        <f>+'2010'!BK19+'9420'!BO19+'9430'!BO19</f>
        <v>0</v>
      </c>
      <c r="BP19" s="75">
        <f>+'2010'!BL19+'9420'!BP19+'9430'!BP19</f>
        <v>0</v>
      </c>
      <c r="BQ19" s="72">
        <f aca="true" t="shared" si="40" ref="BQ19:BQ31">+BR19+BS19</f>
        <v>0</v>
      </c>
      <c r="BR19" s="75">
        <f>+'2010'!BN19+'9420'!BR19+'9430'!BR19</f>
        <v>0</v>
      </c>
      <c r="BS19" s="75">
        <f>+'2010'!BO19+'9420'!BS19+'9430'!BS19</f>
        <v>0</v>
      </c>
    </row>
    <row r="20" spans="1:71" ht="15">
      <c r="A20" s="73" t="s">
        <v>16</v>
      </c>
      <c r="B20" s="74" t="s">
        <v>110</v>
      </c>
      <c r="C20" s="227">
        <f t="shared" si="0"/>
        <v>484177.80000000005</v>
      </c>
      <c r="D20" s="228">
        <f>'2010'!D20+'9420'!D20+'9430'!D20</f>
        <v>382911.2</v>
      </c>
      <c r="E20" s="228">
        <f>'2010'!E20+'9420'!E20+'9430'!E20</f>
        <v>101266.6</v>
      </c>
      <c r="F20" s="71"/>
      <c r="G20" s="75"/>
      <c r="H20" s="75"/>
      <c r="I20" s="72"/>
      <c r="J20" s="75"/>
      <c r="K20" s="75">
        <f>+'2010'!G20+'9420'!K20+'9430'!K20</f>
        <v>0</v>
      </c>
      <c r="L20" s="72">
        <f t="shared" si="21"/>
        <v>0</v>
      </c>
      <c r="M20" s="75">
        <f>+'2010'!I20+'9420'!M20+'9430'!M20</f>
        <v>0</v>
      </c>
      <c r="N20" s="75">
        <f>+'2010'!J20+'9420'!N20+'9430'!N20</f>
        <v>0</v>
      </c>
      <c r="O20" s="72">
        <f t="shared" si="22"/>
        <v>0</v>
      </c>
      <c r="P20" s="75">
        <f>+'2010'!L20+'9420'!P20+'9430'!P20</f>
        <v>0</v>
      </c>
      <c r="Q20" s="75">
        <f>+'2010'!M20+'9420'!Q20+'9430'!Q20</f>
        <v>0</v>
      </c>
      <c r="R20" s="72">
        <f t="shared" si="23"/>
        <v>0</v>
      </c>
      <c r="S20" s="75">
        <f>+'2010'!O20+'9420'!S20+'9430'!S20</f>
        <v>0</v>
      </c>
      <c r="T20" s="75">
        <f>+'2010'!P20+'9420'!T20+'9430'!T20</f>
        <v>0</v>
      </c>
      <c r="U20" s="72">
        <f t="shared" si="24"/>
        <v>0</v>
      </c>
      <c r="V20" s="75">
        <f>+'2010'!R20+'9420'!V20+'9430'!V20</f>
        <v>0</v>
      </c>
      <c r="W20" s="75">
        <f>+'2010'!S20+'9420'!W20+'9430'!W20</f>
        <v>0</v>
      </c>
      <c r="X20" s="72">
        <f t="shared" si="25"/>
        <v>0</v>
      </c>
      <c r="Y20" s="75">
        <f>+'2010'!U20+'9420'!Y20+'9430'!Y20</f>
        <v>0</v>
      </c>
      <c r="Z20" s="75">
        <f>+'2010'!V20+'9420'!Z20+'9430'!Z20</f>
        <v>0</v>
      </c>
      <c r="AA20" s="72">
        <f t="shared" si="26"/>
        <v>0</v>
      </c>
      <c r="AB20" s="75">
        <f>+'2010'!X20+'9420'!AB20+'9430'!AB20</f>
        <v>0</v>
      </c>
      <c r="AC20" s="75">
        <f>+'2010'!Y20+'9420'!AC20+'9430'!AC20</f>
        <v>0</v>
      </c>
      <c r="AD20" s="72">
        <f t="shared" si="27"/>
        <v>0</v>
      </c>
      <c r="AE20" s="75">
        <f>+'2010'!AA20+'9420'!AE20+'9430'!AE20</f>
        <v>0</v>
      </c>
      <c r="AF20" s="75">
        <f>+'2010'!AB20+'9420'!AF20+'9430'!AF20</f>
        <v>0</v>
      </c>
      <c r="AG20" s="72">
        <f t="shared" si="28"/>
        <v>0</v>
      </c>
      <c r="AH20" s="75">
        <f>+'2010'!AD20+'9420'!AH20+'9430'!AH20</f>
        <v>0</v>
      </c>
      <c r="AI20" s="75">
        <f>+'2010'!AE20+'9420'!AI20+'9430'!AI20</f>
        <v>0</v>
      </c>
      <c r="AJ20" s="72">
        <f t="shared" si="29"/>
        <v>0</v>
      </c>
      <c r="AK20" s="75">
        <f>+'2010'!AG20+'9420'!AK20+'9430'!AK20</f>
        <v>0</v>
      </c>
      <c r="AL20" s="75">
        <f>+'2010'!AH20+'9420'!AL20+'9430'!AL20</f>
        <v>0</v>
      </c>
      <c r="AM20" s="72">
        <f t="shared" si="30"/>
        <v>0</v>
      </c>
      <c r="AN20" s="75">
        <f>+'2010'!AJ20+'9420'!AN20+'9430'!AN20</f>
        <v>0</v>
      </c>
      <c r="AO20" s="75">
        <f>+'2010'!AK20+'9420'!AO20+'9430'!AO20</f>
        <v>0</v>
      </c>
      <c r="AP20" s="72">
        <f t="shared" si="31"/>
        <v>0</v>
      </c>
      <c r="AQ20" s="75">
        <f>+'2010'!AM20+'9420'!AQ20+'9430'!AQ20</f>
        <v>0</v>
      </c>
      <c r="AR20" s="75">
        <f>+'2010'!AN20+'9420'!AR20+'9430'!AR20</f>
        <v>0</v>
      </c>
      <c r="AS20" s="72">
        <f t="shared" si="32"/>
        <v>0</v>
      </c>
      <c r="AT20" s="75">
        <f>+'2010'!AP20+'9420'!AT20+'9430'!AT20</f>
        <v>0</v>
      </c>
      <c r="AU20" s="75">
        <f>+'2010'!AQ20+'9420'!AU20+'9430'!AU20</f>
        <v>0</v>
      </c>
      <c r="AV20" s="72">
        <f t="shared" si="33"/>
        <v>0</v>
      </c>
      <c r="AW20" s="75">
        <f>+'2010'!AS20+'9420'!AW20+'9430'!AW20</f>
        <v>0</v>
      </c>
      <c r="AX20" s="75">
        <f>+'2010'!AT20+'9420'!AX20+'9430'!AX20</f>
        <v>0</v>
      </c>
      <c r="AY20" s="72">
        <f t="shared" si="34"/>
        <v>0</v>
      </c>
      <c r="AZ20" s="75">
        <f>+'2010'!AV20+'9420'!AZ20+'9430'!AZ20</f>
        <v>0</v>
      </c>
      <c r="BA20" s="75">
        <f>+'2010'!AW20+'9420'!BA20+'9430'!BA20</f>
        <v>0</v>
      </c>
      <c r="BB20" s="72">
        <f t="shared" si="35"/>
        <v>0</v>
      </c>
      <c r="BC20" s="75">
        <f>+'2010'!AY20+'9420'!BC20+'9430'!BC20</f>
        <v>0</v>
      </c>
      <c r="BD20" s="75">
        <f>+'2010'!AZ20+'9420'!BD20+'9430'!BD20</f>
        <v>0</v>
      </c>
      <c r="BE20" s="72">
        <f t="shared" si="36"/>
        <v>0</v>
      </c>
      <c r="BF20" s="75">
        <f>+'2010'!BB20+'9420'!BF20+'9430'!BF20</f>
        <v>0</v>
      </c>
      <c r="BG20" s="75">
        <f>+'2010'!BC20+'9420'!BG20+'9430'!BG20</f>
        <v>0</v>
      </c>
      <c r="BH20" s="72">
        <f t="shared" si="37"/>
        <v>0</v>
      </c>
      <c r="BI20" s="75">
        <f>+'2010'!BE20+'9420'!BI20+'9430'!BI20</f>
        <v>0</v>
      </c>
      <c r="BJ20" s="75">
        <f>+'2010'!BF20+'9420'!BJ20+'9430'!BJ20</f>
        <v>0</v>
      </c>
      <c r="BK20" s="72">
        <f t="shared" si="38"/>
        <v>0</v>
      </c>
      <c r="BL20" s="75">
        <f>+'2010'!BH20+'9420'!BL20+'9430'!BL20</f>
        <v>0</v>
      </c>
      <c r="BM20" s="75">
        <f>+'2010'!BI20+'9420'!BM20+'9430'!BM20</f>
        <v>0</v>
      </c>
      <c r="BN20" s="72">
        <f t="shared" si="39"/>
        <v>0</v>
      </c>
      <c r="BO20" s="75">
        <f>+'2010'!BK20+'9420'!BO20+'9430'!BO20</f>
        <v>0</v>
      </c>
      <c r="BP20" s="75">
        <f>+'2010'!BL20+'9420'!BP20+'9430'!BP20</f>
        <v>0</v>
      </c>
      <c r="BQ20" s="72">
        <f t="shared" si="40"/>
        <v>0</v>
      </c>
      <c r="BR20" s="75">
        <f>+'2010'!BN20+'9420'!BR20+'9430'!BR20</f>
        <v>0</v>
      </c>
      <c r="BS20" s="75">
        <f>+'2010'!BO20+'9420'!BS20+'9430'!BS20</f>
        <v>0</v>
      </c>
    </row>
    <row r="21" spans="1:71" ht="15">
      <c r="A21" s="73" t="s">
        <v>17</v>
      </c>
      <c r="B21" s="74" t="s">
        <v>111</v>
      </c>
      <c r="C21" s="227">
        <f t="shared" si="0"/>
        <v>0</v>
      </c>
      <c r="D21" s="228">
        <f>'2010'!D21+'9420'!D21+'9430'!D21</f>
        <v>0</v>
      </c>
      <c r="E21" s="228">
        <f>'2010'!E21+'9420'!E21+'9430'!E21</f>
        <v>0</v>
      </c>
      <c r="F21" s="71"/>
      <c r="G21" s="75"/>
      <c r="H21" s="75"/>
      <c r="I21" s="72"/>
      <c r="J21" s="75"/>
      <c r="K21" s="75">
        <f>+'2010'!G21+'9420'!K21+'9430'!K21</f>
        <v>0</v>
      </c>
      <c r="L21" s="72">
        <f t="shared" si="21"/>
        <v>0</v>
      </c>
      <c r="M21" s="75">
        <f>+'2010'!I21+'9420'!M21+'9430'!M21</f>
        <v>0</v>
      </c>
      <c r="N21" s="75">
        <f>+'2010'!J21+'9420'!N21+'9430'!N21</f>
        <v>0</v>
      </c>
      <c r="O21" s="72">
        <f t="shared" si="22"/>
        <v>0</v>
      </c>
      <c r="P21" s="75">
        <f>+'2010'!L21+'9420'!P21+'9430'!P21</f>
        <v>0</v>
      </c>
      <c r="Q21" s="75">
        <f>+'2010'!M21+'9420'!Q21+'9430'!Q21</f>
        <v>0</v>
      </c>
      <c r="R21" s="72">
        <f t="shared" si="23"/>
        <v>0</v>
      </c>
      <c r="S21" s="75">
        <f>+'2010'!O21+'9420'!S21+'9430'!S21</f>
        <v>0</v>
      </c>
      <c r="T21" s="75">
        <f>+'2010'!P21+'9420'!T21+'9430'!T21</f>
        <v>0</v>
      </c>
      <c r="U21" s="72">
        <f t="shared" si="24"/>
        <v>0</v>
      </c>
      <c r="V21" s="75">
        <f>+'2010'!R21+'9420'!V21+'9430'!V21</f>
        <v>0</v>
      </c>
      <c r="W21" s="75">
        <f>+'2010'!S21+'9420'!W21+'9430'!W21</f>
        <v>0</v>
      </c>
      <c r="X21" s="72">
        <f t="shared" si="25"/>
        <v>0</v>
      </c>
      <c r="Y21" s="75">
        <f>+'2010'!U21+'9420'!Y21+'9430'!Y21</f>
        <v>0</v>
      </c>
      <c r="Z21" s="75">
        <f>+'2010'!V21+'9420'!Z21+'9430'!Z21</f>
        <v>0</v>
      </c>
      <c r="AA21" s="72">
        <f t="shared" si="26"/>
        <v>0</v>
      </c>
      <c r="AB21" s="75">
        <f>+'2010'!X21+'9420'!AB21+'9430'!AB21</f>
        <v>0</v>
      </c>
      <c r="AC21" s="75">
        <f>+'2010'!Y21+'9420'!AC21+'9430'!AC21</f>
        <v>0</v>
      </c>
      <c r="AD21" s="72">
        <f t="shared" si="27"/>
        <v>0</v>
      </c>
      <c r="AE21" s="75">
        <f>+'2010'!AA21+'9420'!AE21+'9430'!AE21</f>
        <v>0</v>
      </c>
      <c r="AF21" s="75">
        <f>+'2010'!AB21+'9420'!AF21+'9430'!AF21</f>
        <v>0</v>
      </c>
      <c r="AG21" s="72">
        <f t="shared" si="28"/>
        <v>0</v>
      </c>
      <c r="AH21" s="75">
        <f>+'2010'!AD21+'9420'!AH21+'9430'!AH21</f>
        <v>0</v>
      </c>
      <c r="AI21" s="75">
        <f>+'2010'!AE21+'9420'!AI21+'9430'!AI21</f>
        <v>0</v>
      </c>
      <c r="AJ21" s="72">
        <f t="shared" si="29"/>
        <v>0</v>
      </c>
      <c r="AK21" s="75">
        <f>+'2010'!AG21+'9420'!AK21+'9430'!AK21</f>
        <v>0</v>
      </c>
      <c r="AL21" s="75">
        <f>+'2010'!AH21+'9420'!AL21+'9430'!AL21</f>
        <v>0</v>
      </c>
      <c r="AM21" s="72">
        <f t="shared" si="30"/>
        <v>0</v>
      </c>
      <c r="AN21" s="75">
        <f>+'2010'!AJ21+'9420'!AN21+'9430'!AN21</f>
        <v>0</v>
      </c>
      <c r="AO21" s="75">
        <f>+'2010'!AK21+'9420'!AO21+'9430'!AO21</f>
        <v>0</v>
      </c>
      <c r="AP21" s="72">
        <f t="shared" si="31"/>
        <v>0</v>
      </c>
      <c r="AQ21" s="75">
        <f>+'2010'!AM21+'9420'!AQ21+'9430'!AQ21</f>
        <v>0</v>
      </c>
      <c r="AR21" s="75">
        <f>+'2010'!AN21+'9420'!AR21+'9430'!AR21</f>
        <v>0</v>
      </c>
      <c r="AS21" s="72">
        <f t="shared" si="32"/>
        <v>0</v>
      </c>
      <c r="AT21" s="75">
        <f>+'2010'!AP21+'9420'!AT21+'9430'!AT21</f>
        <v>0</v>
      </c>
      <c r="AU21" s="75">
        <f>+'2010'!AQ21+'9420'!AU21+'9430'!AU21</f>
        <v>0</v>
      </c>
      <c r="AV21" s="72">
        <f t="shared" si="33"/>
        <v>0</v>
      </c>
      <c r="AW21" s="75">
        <f>+'2010'!AS21+'9420'!AW21+'9430'!AW21</f>
        <v>0</v>
      </c>
      <c r="AX21" s="75">
        <f>+'2010'!AT21+'9420'!AX21+'9430'!AX21</f>
        <v>0</v>
      </c>
      <c r="AY21" s="72">
        <f t="shared" si="34"/>
        <v>0</v>
      </c>
      <c r="AZ21" s="75">
        <f>+'2010'!AV21+'9420'!AZ21+'9430'!AZ21</f>
        <v>0</v>
      </c>
      <c r="BA21" s="75">
        <f>+'2010'!AW21+'9420'!BA21+'9430'!BA21</f>
        <v>0</v>
      </c>
      <c r="BB21" s="72">
        <f t="shared" si="35"/>
        <v>0</v>
      </c>
      <c r="BC21" s="75">
        <f>+'2010'!AY21+'9420'!BC21+'9430'!BC21</f>
        <v>0</v>
      </c>
      <c r="BD21" s="75">
        <f>+'2010'!AZ21+'9420'!BD21+'9430'!BD21</f>
        <v>0</v>
      </c>
      <c r="BE21" s="72">
        <f t="shared" si="36"/>
        <v>0</v>
      </c>
      <c r="BF21" s="75">
        <f>+'2010'!BB21+'9420'!BF21+'9430'!BF21</f>
        <v>0</v>
      </c>
      <c r="BG21" s="75">
        <f>+'2010'!BC21+'9420'!BG21+'9430'!BG21</f>
        <v>0</v>
      </c>
      <c r="BH21" s="72">
        <f t="shared" si="37"/>
        <v>0</v>
      </c>
      <c r="BI21" s="75">
        <f>+'2010'!BE21+'9420'!BI21+'9430'!BI21</f>
        <v>0</v>
      </c>
      <c r="BJ21" s="75">
        <f>+'2010'!BF21+'9420'!BJ21+'9430'!BJ21</f>
        <v>0</v>
      </c>
      <c r="BK21" s="72">
        <f t="shared" si="38"/>
        <v>0</v>
      </c>
      <c r="BL21" s="75">
        <f>+'2010'!BH21+'9420'!BL21+'9430'!BL21</f>
        <v>0</v>
      </c>
      <c r="BM21" s="75">
        <f>+'2010'!BI21+'9420'!BM21+'9430'!BM21</f>
        <v>0</v>
      </c>
      <c r="BN21" s="72">
        <f t="shared" si="39"/>
        <v>0</v>
      </c>
      <c r="BO21" s="75">
        <f>+'2010'!BK21+'9420'!BO21+'9430'!BO21</f>
        <v>0</v>
      </c>
      <c r="BP21" s="75">
        <f>+'2010'!BL21+'9420'!BP21+'9430'!BP21</f>
        <v>0</v>
      </c>
      <c r="BQ21" s="72">
        <f t="shared" si="40"/>
        <v>0</v>
      </c>
      <c r="BR21" s="75">
        <f>+'2010'!BN21+'9420'!BR21+'9430'!BR21</f>
        <v>0</v>
      </c>
      <c r="BS21" s="75">
        <f>+'2010'!BO21+'9420'!BS21+'9430'!BS21</f>
        <v>0</v>
      </c>
    </row>
    <row r="22" spans="1:71" ht="15">
      <c r="A22" s="73" t="s">
        <v>18</v>
      </c>
      <c r="B22" s="74" t="s">
        <v>112</v>
      </c>
      <c r="C22" s="227">
        <f t="shared" si="0"/>
        <v>295152.20000000007</v>
      </c>
      <c r="D22" s="228">
        <f>'2010'!D22+'9420'!D22+'9430'!D22</f>
        <v>295152.20000000007</v>
      </c>
      <c r="E22" s="228">
        <f>'2010'!E22+'9420'!E22+'9430'!E22</f>
        <v>0</v>
      </c>
      <c r="F22" s="71"/>
      <c r="G22" s="75"/>
      <c r="H22" s="75"/>
      <c r="I22" s="72"/>
      <c r="J22" s="75"/>
      <c r="K22" s="75">
        <f>+'2010'!G22+'9420'!K22+'9430'!K22</f>
        <v>0</v>
      </c>
      <c r="L22" s="72">
        <f t="shared" si="21"/>
        <v>0</v>
      </c>
      <c r="M22" s="75">
        <f>+'2010'!I22+'9420'!M22+'9430'!M22</f>
        <v>0</v>
      </c>
      <c r="N22" s="75">
        <f>+'2010'!J22+'9420'!N22+'9430'!N22</f>
        <v>0</v>
      </c>
      <c r="O22" s="72">
        <f t="shared" si="22"/>
        <v>0</v>
      </c>
      <c r="P22" s="75">
        <f>+'2010'!L22+'9420'!P22+'9430'!P22</f>
        <v>0</v>
      </c>
      <c r="Q22" s="75">
        <f>+'2010'!M22+'9420'!Q22+'9430'!Q22</f>
        <v>0</v>
      </c>
      <c r="R22" s="72">
        <f t="shared" si="23"/>
        <v>0</v>
      </c>
      <c r="S22" s="75">
        <f>+'2010'!O22+'9420'!S22+'9430'!S22</f>
        <v>0</v>
      </c>
      <c r="T22" s="75">
        <f>+'2010'!P22+'9420'!T22+'9430'!T22</f>
        <v>0</v>
      </c>
      <c r="U22" s="72">
        <f t="shared" si="24"/>
        <v>0</v>
      </c>
      <c r="V22" s="75">
        <f>+'2010'!R22+'9420'!V22+'9430'!V22</f>
        <v>0</v>
      </c>
      <c r="W22" s="75">
        <f>+'2010'!S22+'9420'!W22+'9430'!W22</f>
        <v>0</v>
      </c>
      <c r="X22" s="72">
        <f t="shared" si="25"/>
        <v>0</v>
      </c>
      <c r="Y22" s="75">
        <f>+'2010'!U22+'9420'!Y22+'9430'!Y22</f>
        <v>0</v>
      </c>
      <c r="Z22" s="75">
        <f>+'2010'!V22+'9420'!Z22+'9430'!Z22</f>
        <v>0</v>
      </c>
      <c r="AA22" s="72">
        <f t="shared" si="26"/>
        <v>0</v>
      </c>
      <c r="AB22" s="75">
        <f>+'2010'!X22+'9420'!AB22+'9430'!AB22</f>
        <v>0</v>
      </c>
      <c r="AC22" s="75">
        <f>+'2010'!Y22+'9420'!AC22+'9430'!AC22</f>
        <v>0</v>
      </c>
      <c r="AD22" s="72">
        <f t="shared" si="27"/>
        <v>0</v>
      </c>
      <c r="AE22" s="75">
        <f>+'2010'!AA22+'9420'!AE22+'9430'!AE22</f>
        <v>0</v>
      </c>
      <c r="AF22" s="75">
        <f>+'2010'!AB22+'9420'!AF22+'9430'!AF22</f>
        <v>0</v>
      </c>
      <c r="AG22" s="72">
        <f t="shared" si="28"/>
        <v>0</v>
      </c>
      <c r="AH22" s="75">
        <f>+'2010'!AD22+'9420'!AH22+'9430'!AH22</f>
        <v>0</v>
      </c>
      <c r="AI22" s="75">
        <f>+'2010'!AE22+'9420'!AI22+'9430'!AI22</f>
        <v>0</v>
      </c>
      <c r="AJ22" s="72">
        <f t="shared" si="29"/>
        <v>0</v>
      </c>
      <c r="AK22" s="75">
        <f>+'2010'!AG22+'9420'!AK22+'9430'!AK22</f>
        <v>0</v>
      </c>
      <c r="AL22" s="75">
        <f>+'2010'!AH22+'9420'!AL22+'9430'!AL22</f>
        <v>0</v>
      </c>
      <c r="AM22" s="72">
        <f t="shared" si="30"/>
        <v>0</v>
      </c>
      <c r="AN22" s="75">
        <f>+'2010'!AJ22+'9420'!AN22+'9430'!AN22</f>
        <v>0</v>
      </c>
      <c r="AO22" s="75">
        <f>+'2010'!AK22+'9420'!AO22+'9430'!AO22</f>
        <v>0</v>
      </c>
      <c r="AP22" s="72">
        <f t="shared" si="31"/>
        <v>0</v>
      </c>
      <c r="AQ22" s="75">
        <f>+'2010'!AM22+'9420'!AQ22+'9430'!AQ22</f>
        <v>0</v>
      </c>
      <c r="AR22" s="75">
        <f>+'2010'!AN22+'9420'!AR22+'9430'!AR22</f>
        <v>0</v>
      </c>
      <c r="AS22" s="72">
        <f t="shared" si="32"/>
        <v>0</v>
      </c>
      <c r="AT22" s="75">
        <f>+'2010'!AP22+'9420'!AT22+'9430'!AT22</f>
        <v>0</v>
      </c>
      <c r="AU22" s="75">
        <f>+'2010'!AQ22+'9420'!AU22+'9430'!AU22</f>
        <v>0</v>
      </c>
      <c r="AV22" s="72">
        <f t="shared" si="33"/>
        <v>0</v>
      </c>
      <c r="AW22" s="75">
        <f>+'2010'!AS22+'9420'!AW22+'9430'!AW22</f>
        <v>0</v>
      </c>
      <c r="AX22" s="75">
        <f>+'2010'!AT22+'9420'!AX22+'9430'!AX22</f>
        <v>0</v>
      </c>
      <c r="AY22" s="72">
        <f t="shared" si="34"/>
        <v>0</v>
      </c>
      <c r="AZ22" s="75">
        <f>+'2010'!AV22+'9420'!AZ22+'9430'!AZ22</f>
        <v>0</v>
      </c>
      <c r="BA22" s="75">
        <f>+'2010'!AW22+'9420'!BA22+'9430'!BA22</f>
        <v>0</v>
      </c>
      <c r="BB22" s="72">
        <f t="shared" si="35"/>
        <v>0</v>
      </c>
      <c r="BC22" s="75">
        <f>+'2010'!AY22+'9420'!BC22+'9430'!BC22</f>
        <v>0</v>
      </c>
      <c r="BD22" s="75">
        <f>+'2010'!AZ22+'9420'!BD22+'9430'!BD22</f>
        <v>0</v>
      </c>
      <c r="BE22" s="72">
        <f t="shared" si="36"/>
        <v>0</v>
      </c>
      <c r="BF22" s="75">
        <f>+'2010'!BB22+'9420'!BF22+'9430'!BF22</f>
        <v>0</v>
      </c>
      <c r="BG22" s="75">
        <f>+'2010'!BC22+'9420'!BG22+'9430'!BG22</f>
        <v>0</v>
      </c>
      <c r="BH22" s="72">
        <f t="shared" si="37"/>
        <v>0</v>
      </c>
      <c r="BI22" s="75">
        <f>+'2010'!BE22+'9420'!BI22+'9430'!BI22</f>
        <v>0</v>
      </c>
      <c r="BJ22" s="75">
        <f>+'2010'!BF22+'9420'!BJ22+'9430'!BJ22</f>
        <v>0</v>
      </c>
      <c r="BK22" s="72">
        <f t="shared" si="38"/>
        <v>0</v>
      </c>
      <c r="BL22" s="75">
        <f>+'2010'!BH22+'9420'!BL22+'9430'!BL22</f>
        <v>0</v>
      </c>
      <c r="BM22" s="75">
        <f>+'2010'!BI22+'9420'!BM22+'9430'!BM22</f>
        <v>0</v>
      </c>
      <c r="BN22" s="72">
        <f t="shared" si="39"/>
        <v>0</v>
      </c>
      <c r="BO22" s="75">
        <f>+'2010'!BK22+'9420'!BO22+'9430'!BO22</f>
        <v>0</v>
      </c>
      <c r="BP22" s="75">
        <f>+'2010'!BL22+'9420'!BP22+'9430'!BP22</f>
        <v>0</v>
      </c>
      <c r="BQ22" s="72">
        <f t="shared" si="40"/>
        <v>0</v>
      </c>
      <c r="BR22" s="75">
        <f>+'2010'!BN22+'9420'!BR22+'9430'!BR22</f>
        <v>0</v>
      </c>
      <c r="BS22" s="75">
        <f>+'2010'!BO22+'9420'!BS22+'9430'!BS22</f>
        <v>0</v>
      </c>
    </row>
    <row r="23" spans="1:71" ht="15">
      <c r="A23" s="73" t="s">
        <v>19</v>
      </c>
      <c r="B23" s="74" t="s">
        <v>113</v>
      </c>
      <c r="C23" s="227">
        <f t="shared" si="0"/>
        <v>0</v>
      </c>
      <c r="D23" s="228">
        <f>'2010'!D23+'9420'!D23+'9430'!D23</f>
        <v>0</v>
      </c>
      <c r="E23" s="228">
        <f>'2010'!E23+'9420'!E23+'9430'!E23</f>
        <v>0</v>
      </c>
      <c r="F23" s="71"/>
      <c r="G23" s="75"/>
      <c r="H23" s="75"/>
      <c r="I23" s="72"/>
      <c r="J23" s="75"/>
      <c r="K23" s="75">
        <f>+'2010'!G23+'9420'!K23+'9430'!K23</f>
        <v>0</v>
      </c>
      <c r="L23" s="72">
        <f t="shared" si="21"/>
        <v>0</v>
      </c>
      <c r="M23" s="75">
        <f>+'2010'!I23+'9420'!M23+'9430'!M23</f>
        <v>0</v>
      </c>
      <c r="N23" s="75">
        <f>+'2010'!J23+'9420'!N23+'9430'!N23</f>
        <v>0</v>
      </c>
      <c r="O23" s="72">
        <f t="shared" si="22"/>
        <v>0</v>
      </c>
      <c r="P23" s="75">
        <f>+'2010'!L23+'9420'!P23+'9430'!P23</f>
        <v>0</v>
      </c>
      <c r="Q23" s="75">
        <f>+'2010'!M23+'9420'!Q23+'9430'!Q23</f>
        <v>0</v>
      </c>
      <c r="R23" s="72">
        <f t="shared" si="23"/>
        <v>0</v>
      </c>
      <c r="S23" s="75">
        <f>+'2010'!O23+'9420'!S23+'9430'!S23</f>
        <v>0</v>
      </c>
      <c r="T23" s="75">
        <f>+'2010'!P23+'9420'!T23+'9430'!T23</f>
        <v>0</v>
      </c>
      <c r="U23" s="72">
        <f t="shared" si="24"/>
        <v>0</v>
      </c>
      <c r="V23" s="75">
        <f>+'2010'!R23+'9420'!V23+'9430'!V23</f>
        <v>0</v>
      </c>
      <c r="W23" s="75">
        <f>+'2010'!S23+'9420'!W23+'9430'!W23</f>
        <v>0</v>
      </c>
      <c r="X23" s="72">
        <f t="shared" si="25"/>
        <v>0</v>
      </c>
      <c r="Y23" s="75">
        <f>+'2010'!U23+'9420'!Y23+'9430'!Y23</f>
        <v>0</v>
      </c>
      <c r="Z23" s="75">
        <f>+'2010'!V23+'9420'!Z23+'9430'!Z23</f>
        <v>0</v>
      </c>
      <c r="AA23" s="72">
        <f t="shared" si="26"/>
        <v>0</v>
      </c>
      <c r="AB23" s="75">
        <f>+'2010'!X23+'9420'!AB23+'9430'!AB23</f>
        <v>0</v>
      </c>
      <c r="AC23" s="75">
        <f>+'2010'!Y23+'9420'!AC23+'9430'!AC23</f>
        <v>0</v>
      </c>
      <c r="AD23" s="72">
        <f t="shared" si="27"/>
        <v>0</v>
      </c>
      <c r="AE23" s="75">
        <f>+'2010'!AA23+'9420'!AE23+'9430'!AE23</f>
        <v>0</v>
      </c>
      <c r="AF23" s="75">
        <f>+'2010'!AB23+'9420'!AF23+'9430'!AF23</f>
        <v>0</v>
      </c>
      <c r="AG23" s="72">
        <f t="shared" si="28"/>
        <v>0</v>
      </c>
      <c r="AH23" s="75">
        <f>+'2010'!AD23+'9420'!AH23+'9430'!AH23</f>
        <v>0</v>
      </c>
      <c r="AI23" s="75">
        <f>+'2010'!AE23+'9420'!AI23+'9430'!AI23</f>
        <v>0</v>
      </c>
      <c r="AJ23" s="72">
        <f t="shared" si="29"/>
        <v>0</v>
      </c>
      <c r="AK23" s="75">
        <f>+'2010'!AG23+'9420'!AK23+'9430'!AK23</f>
        <v>0</v>
      </c>
      <c r="AL23" s="75">
        <f>+'2010'!AH23+'9420'!AL23+'9430'!AL23</f>
        <v>0</v>
      </c>
      <c r="AM23" s="72">
        <f t="shared" si="30"/>
        <v>0</v>
      </c>
      <c r="AN23" s="75">
        <f>+'2010'!AJ23+'9420'!AN23+'9430'!AN23</f>
        <v>0</v>
      </c>
      <c r="AO23" s="75">
        <f>+'2010'!AK23+'9420'!AO23+'9430'!AO23</f>
        <v>0</v>
      </c>
      <c r="AP23" s="72">
        <f t="shared" si="31"/>
        <v>0</v>
      </c>
      <c r="AQ23" s="75">
        <f>+'2010'!AM23+'9420'!AQ23+'9430'!AQ23</f>
        <v>0</v>
      </c>
      <c r="AR23" s="75">
        <f>+'2010'!AN23+'9420'!AR23+'9430'!AR23</f>
        <v>0</v>
      </c>
      <c r="AS23" s="72">
        <f t="shared" si="32"/>
        <v>0</v>
      </c>
      <c r="AT23" s="75">
        <f>+'2010'!AP23+'9420'!AT23+'9430'!AT23</f>
        <v>0</v>
      </c>
      <c r="AU23" s="75">
        <f>+'2010'!AQ23+'9420'!AU23+'9430'!AU23</f>
        <v>0</v>
      </c>
      <c r="AV23" s="72">
        <f t="shared" si="33"/>
        <v>0</v>
      </c>
      <c r="AW23" s="75">
        <f>+'2010'!AS23+'9420'!AW23+'9430'!AW23</f>
        <v>0</v>
      </c>
      <c r="AX23" s="75">
        <f>+'2010'!AT23+'9420'!AX23+'9430'!AX23</f>
        <v>0</v>
      </c>
      <c r="AY23" s="72">
        <f t="shared" si="34"/>
        <v>0</v>
      </c>
      <c r="AZ23" s="75">
        <f>+'2010'!AV23+'9420'!AZ23+'9430'!AZ23</f>
        <v>0</v>
      </c>
      <c r="BA23" s="75">
        <f>+'2010'!AW23+'9420'!BA23+'9430'!BA23</f>
        <v>0</v>
      </c>
      <c r="BB23" s="72">
        <f t="shared" si="35"/>
        <v>0</v>
      </c>
      <c r="BC23" s="75">
        <f>+'2010'!AY23+'9420'!BC23+'9430'!BC23</f>
        <v>0</v>
      </c>
      <c r="BD23" s="75">
        <f>+'2010'!AZ23+'9420'!BD23+'9430'!BD23</f>
        <v>0</v>
      </c>
      <c r="BE23" s="72">
        <f t="shared" si="36"/>
        <v>0</v>
      </c>
      <c r="BF23" s="75">
        <f>+'2010'!BB23+'9420'!BF23+'9430'!BF23</f>
        <v>0</v>
      </c>
      <c r="BG23" s="75">
        <f>+'2010'!BC23+'9420'!BG23+'9430'!BG23</f>
        <v>0</v>
      </c>
      <c r="BH23" s="72">
        <f t="shared" si="37"/>
        <v>0</v>
      </c>
      <c r="BI23" s="75">
        <f>+'2010'!BE23+'9420'!BI23+'9430'!BI23</f>
        <v>0</v>
      </c>
      <c r="BJ23" s="75">
        <f>+'2010'!BF23+'9420'!BJ23+'9430'!BJ23</f>
        <v>0</v>
      </c>
      <c r="BK23" s="72">
        <f t="shared" si="38"/>
        <v>0</v>
      </c>
      <c r="BL23" s="75">
        <f>+'2010'!BH23+'9420'!BL23+'9430'!BL23</f>
        <v>0</v>
      </c>
      <c r="BM23" s="75">
        <f>+'2010'!BI23+'9420'!BM23+'9430'!BM23</f>
        <v>0</v>
      </c>
      <c r="BN23" s="72">
        <f t="shared" si="39"/>
        <v>0</v>
      </c>
      <c r="BO23" s="75">
        <f>+'2010'!BK23+'9420'!BO23+'9430'!BO23</f>
        <v>0</v>
      </c>
      <c r="BP23" s="75">
        <f>+'2010'!BL23+'9420'!BP23+'9430'!BP23</f>
        <v>0</v>
      </c>
      <c r="BQ23" s="72">
        <f t="shared" si="40"/>
        <v>0</v>
      </c>
      <c r="BR23" s="75">
        <f>+'2010'!BN23+'9420'!BR23+'9430'!BR23</f>
        <v>0</v>
      </c>
      <c r="BS23" s="75">
        <f>+'2010'!BO23+'9420'!BS23+'9430'!BS23</f>
        <v>0</v>
      </c>
    </row>
    <row r="24" spans="1:71" ht="15">
      <c r="A24" s="73" t="s">
        <v>20</v>
      </c>
      <c r="B24" s="74" t="s">
        <v>114</v>
      </c>
      <c r="C24" s="227">
        <f t="shared" si="0"/>
        <v>51977</v>
      </c>
      <c r="D24" s="228">
        <f>'2010'!D24+'9420'!D24+'9430'!D24</f>
        <v>51977</v>
      </c>
      <c r="E24" s="228">
        <f>'2010'!E24+'9420'!E24+'9430'!E24</f>
        <v>0</v>
      </c>
      <c r="F24" s="71"/>
      <c r="G24" s="75"/>
      <c r="H24" s="75"/>
      <c r="I24" s="72"/>
      <c r="J24" s="75"/>
      <c r="K24" s="75">
        <f>+'2010'!G24+'9420'!K24+'9430'!K24</f>
        <v>0</v>
      </c>
      <c r="L24" s="72">
        <f t="shared" si="21"/>
        <v>0</v>
      </c>
      <c r="M24" s="75">
        <f>+'2010'!I24+'9420'!M24+'9430'!M24</f>
        <v>0</v>
      </c>
      <c r="N24" s="75">
        <f>+'2010'!J24+'9420'!N24+'9430'!N24</f>
        <v>0</v>
      </c>
      <c r="O24" s="72">
        <f t="shared" si="22"/>
        <v>0</v>
      </c>
      <c r="P24" s="75">
        <f>+'2010'!L24+'9420'!P24+'9430'!P24</f>
        <v>0</v>
      </c>
      <c r="Q24" s="75">
        <f>+'2010'!M24+'9420'!Q24+'9430'!Q24</f>
        <v>0</v>
      </c>
      <c r="R24" s="72">
        <f t="shared" si="23"/>
        <v>0</v>
      </c>
      <c r="S24" s="75">
        <f>+'2010'!O24+'9420'!S24+'9430'!S24</f>
        <v>0</v>
      </c>
      <c r="T24" s="75">
        <f>+'2010'!P24+'9420'!T24+'9430'!T24</f>
        <v>0</v>
      </c>
      <c r="U24" s="72">
        <f t="shared" si="24"/>
        <v>0</v>
      </c>
      <c r="V24" s="75">
        <f>+'2010'!R24+'9420'!V24+'9430'!V24</f>
        <v>0</v>
      </c>
      <c r="W24" s="75">
        <f>+'2010'!S24+'9420'!W24+'9430'!W24</f>
        <v>0</v>
      </c>
      <c r="X24" s="72">
        <f t="shared" si="25"/>
        <v>0</v>
      </c>
      <c r="Y24" s="75">
        <f>+'2010'!U24+'9420'!Y24+'9430'!Y24</f>
        <v>0</v>
      </c>
      <c r="Z24" s="75">
        <f>+'2010'!V24+'9420'!Z24+'9430'!Z24</f>
        <v>0</v>
      </c>
      <c r="AA24" s="72">
        <f t="shared" si="26"/>
        <v>0</v>
      </c>
      <c r="AB24" s="75">
        <f>+'2010'!X24+'9420'!AB24+'9430'!AB24</f>
        <v>0</v>
      </c>
      <c r="AC24" s="75">
        <f>+'2010'!Y24+'9420'!AC24+'9430'!AC24</f>
        <v>0</v>
      </c>
      <c r="AD24" s="72">
        <f t="shared" si="27"/>
        <v>0</v>
      </c>
      <c r="AE24" s="75">
        <f>+'2010'!AA24+'9420'!AE24+'9430'!AE24</f>
        <v>0</v>
      </c>
      <c r="AF24" s="75">
        <f>+'2010'!AB24+'9420'!AF24+'9430'!AF24</f>
        <v>0</v>
      </c>
      <c r="AG24" s="72">
        <f t="shared" si="28"/>
        <v>0</v>
      </c>
      <c r="AH24" s="75">
        <f>+'2010'!AD24+'9420'!AH24+'9430'!AH24</f>
        <v>0</v>
      </c>
      <c r="AI24" s="75">
        <f>+'2010'!AE24+'9420'!AI24+'9430'!AI24</f>
        <v>0</v>
      </c>
      <c r="AJ24" s="72">
        <f t="shared" si="29"/>
        <v>0</v>
      </c>
      <c r="AK24" s="75">
        <f>+'2010'!AG24+'9420'!AK24+'9430'!AK24</f>
        <v>0</v>
      </c>
      <c r="AL24" s="75">
        <f>+'2010'!AH24+'9420'!AL24+'9430'!AL24</f>
        <v>0</v>
      </c>
      <c r="AM24" s="72">
        <f t="shared" si="30"/>
        <v>0</v>
      </c>
      <c r="AN24" s="75">
        <f>+'2010'!AJ24+'9420'!AN24+'9430'!AN24</f>
        <v>0</v>
      </c>
      <c r="AO24" s="75">
        <f>+'2010'!AK24+'9420'!AO24+'9430'!AO24</f>
        <v>0</v>
      </c>
      <c r="AP24" s="72">
        <f t="shared" si="31"/>
        <v>0</v>
      </c>
      <c r="AQ24" s="75">
        <f>+'2010'!AM24+'9420'!AQ24+'9430'!AQ24</f>
        <v>0</v>
      </c>
      <c r="AR24" s="75">
        <f>+'2010'!AN24+'9420'!AR24+'9430'!AR24</f>
        <v>0</v>
      </c>
      <c r="AS24" s="72">
        <f t="shared" si="32"/>
        <v>0</v>
      </c>
      <c r="AT24" s="75">
        <f>+'2010'!AP24+'9420'!AT24+'9430'!AT24</f>
        <v>0</v>
      </c>
      <c r="AU24" s="75">
        <f>+'2010'!AQ24+'9420'!AU24+'9430'!AU24</f>
        <v>0</v>
      </c>
      <c r="AV24" s="72">
        <f t="shared" si="33"/>
        <v>0</v>
      </c>
      <c r="AW24" s="75">
        <f>+'2010'!AS24+'9420'!AW24+'9430'!AW24</f>
        <v>0</v>
      </c>
      <c r="AX24" s="75">
        <f>+'2010'!AT24+'9420'!AX24+'9430'!AX24</f>
        <v>0</v>
      </c>
      <c r="AY24" s="72">
        <f t="shared" si="34"/>
        <v>0</v>
      </c>
      <c r="AZ24" s="75">
        <f>+'2010'!AV24+'9420'!AZ24+'9430'!AZ24</f>
        <v>0</v>
      </c>
      <c r="BA24" s="75">
        <f>+'2010'!AW24+'9420'!BA24+'9430'!BA24</f>
        <v>0</v>
      </c>
      <c r="BB24" s="72">
        <f t="shared" si="35"/>
        <v>0</v>
      </c>
      <c r="BC24" s="75">
        <f>+'2010'!AY24+'9420'!BC24+'9430'!BC24</f>
        <v>0</v>
      </c>
      <c r="BD24" s="75">
        <f>+'2010'!AZ24+'9420'!BD24+'9430'!BD24</f>
        <v>0</v>
      </c>
      <c r="BE24" s="72">
        <f t="shared" si="36"/>
        <v>0</v>
      </c>
      <c r="BF24" s="75">
        <f>+'2010'!BB24+'9420'!BF24+'9430'!BF24</f>
        <v>0</v>
      </c>
      <c r="BG24" s="75">
        <f>+'2010'!BC24+'9420'!BG24+'9430'!BG24</f>
        <v>0</v>
      </c>
      <c r="BH24" s="72">
        <f t="shared" si="37"/>
        <v>0</v>
      </c>
      <c r="BI24" s="75">
        <f>+'2010'!BE24+'9420'!BI24+'9430'!BI24</f>
        <v>0</v>
      </c>
      <c r="BJ24" s="75">
        <f>+'2010'!BF24+'9420'!BJ24+'9430'!BJ24</f>
        <v>0</v>
      </c>
      <c r="BK24" s="72">
        <f t="shared" si="38"/>
        <v>0</v>
      </c>
      <c r="BL24" s="75">
        <f>+'2010'!BH24+'9420'!BL24+'9430'!BL24</f>
        <v>0</v>
      </c>
      <c r="BM24" s="75">
        <f>+'2010'!BI24+'9420'!BM24+'9430'!BM24</f>
        <v>0</v>
      </c>
      <c r="BN24" s="72">
        <f t="shared" si="39"/>
        <v>0</v>
      </c>
      <c r="BO24" s="75">
        <f>+'2010'!BK24+'9420'!BO24+'9430'!BO24</f>
        <v>0</v>
      </c>
      <c r="BP24" s="75">
        <f>+'2010'!BL24+'9420'!BP24+'9430'!BP24</f>
        <v>0</v>
      </c>
      <c r="BQ24" s="72">
        <f t="shared" si="40"/>
        <v>0</v>
      </c>
      <c r="BR24" s="75">
        <f>+'2010'!BN24+'9420'!BR24+'9430'!BR24</f>
        <v>0</v>
      </c>
      <c r="BS24" s="75">
        <f>+'2010'!BO24+'9420'!BS24+'9430'!BS24</f>
        <v>0</v>
      </c>
    </row>
    <row r="25" spans="1:71" ht="17.25" customHeight="1">
      <c r="A25" s="73" t="s">
        <v>21</v>
      </c>
      <c r="B25" s="142" t="s">
        <v>115</v>
      </c>
      <c r="C25" s="227">
        <f t="shared" si="0"/>
        <v>602745.47747</v>
      </c>
      <c r="D25" s="228">
        <f>'2010'!D25+'9420'!D25+'9430'!D25</f>
        <v>602745.47747</v>
      </c>
      <c r="E25" s="228">
        <f>'2010'!E25+'9420'!E25+'9430'!E25</f>
        <v>0</v>
      </c>
      <c r="F25" s="71"/>
      <c r="G25" s="75"/>
      <c r="H25" s="75"/>
      <c r="I25" s="72"/>
      <c r="J25" s="75"/>
      <c r="K25" s="75">
        <f>+'2010'!G25+'9420'!K25+'9430'!K25</f>
        <v>0</v>
      </c>
      <c r="L25" s="72">
        <f t="shared" si="21"/>
        <v>0</v>
      </c>
      <c r="M25" s="75">
        <f>+'2010'!I25+'9420'!M25+'9430'!M25</f>
        <v>0</v>
      </c>
      <c r="N25" s="75">
        <f>+'2010'!J25+'9420'!N25+'9430'!N25</f>
        <v>0</v>
      </c>
      <c r="O25" s="72">
        <f t="shared" si="22"/>
        <v>0</v>
      </c>
      <c r="P25" s="75">
        <f>+'2010'!L25+'9420'!P25+'9430'!P25</f>
        <v>0</v>
      </c>
      <c r="Q25" s="75">
        <f>+'2010'!M25+'9420'!Q25+'9430'!Q25</f>
        <v>0</v>
      </c>
      <c r="R25" s="72">
        <f t="shared" si="23"/>
        <v>0</v>
      </c>
      <c r="S25" s="75">
        <f>+'2010'!O25+'9420'!S25+'9430'!S25</f>
        <v>0</v>
      </c>
      <c r="T25" s="75">
        <f>+'2010'!P25+'9420'!T25+'9430'!T25</f>
        <v>0</v>
      </c>
      <c r="U25" s="72">
        <f t="shared" si="24"/>
        <v>0</v>
      </c>
      <c r="V25" s="75">
        <f>+'2010'!R25+'9420'!V25+'9430'!V25</f>
        <v>0</v>
      </c>
      <c r="W25" s="75">
        <f>+'2010'!S25+'9420'!W25+'9430'!W25</f>
        <v>0</v>
      </c>
      <c r="X25" s="72">
        <f t="shared" si="25"/>
        <v>0</v>
      </c>
      <c r="Y25" s="75">
        <f>+'2010'!U25+'9420'!Y25+'9430'!Y25</f>
        <v>0</v>
      </c>
      <c r="Z25" s="75">
        <f>+'2010'!V25+'9420'!Z25+'9430'!Z25</f>
        <v>0</v>
      </c>
      <c r="AA25" s="72">
        <f t="shared" si="26"/>
        <v>0</v>
      </c>
      <c r="AB25" s="75">
        <f>+'2010'!X25+'9420'!AB25+'9430'!AB25</f>
        <v>0</v>
      </c>
      <c r="AC25" s="75">
        <f>+'2010'!Y25+'9420'!AC25+'9430'!AC25</f>
        <v>0</v>
      </c>
      <c r="AD25" s="72">
        <f t="shared" si="27"/>
        <v>0</v>
      </c>
      <c r="AE25" s="75">
        <f>+'2010'!AA25+'9420'!AE25+'9430'!AE25</f>
        <v>0</v>
      </c>
      <c r="AF25" s="75">
        <f>+'2010'!AB25+'9420'!AF25+'9430'!AF25</f>
        <v>0</v>
      </c>
      <c r="AG25" s="72">
        <f t="shared" si="28"/>
        <v>0</v>
      </c>
      <c r="AH25" s="75">
        <f>+'2010'!AD25+'9420'!AH25+'9430'!AH25</f>
        <v>0</v>
      </c>
      <c r="AI25" s="75">
        <f>+'2010'!AE25+'9420'!AI25+'9430'!AI25</f>
        <v>0</v>
      </c>
      <c r="AJ25" s="72">
        <f t="shared" si="29"/>
        <v>0</v>
      </c>
      <c r="AK25" s="75">
        <f>+'2010'!AG25+'9420'!AK25+'9430'!AK25</f>
        <v>0</v>
      </c>
      <c r="AL25" s="75">
        <f>+'2010'!AH25+'9420'!AL25+'9430'!AL25</f>
        <v>0</v>
      </c>
      <c r="AM25" s="72">
        <f t="shared" si="30"/>
        <v>0</v>
      </c>
      <c r="AN25" s="75">
        <f>+'2010'!AJ25+'9420'!AN25+'9430'!AN25</f>
        <v>0</v>
      </c>
      <c r="AO25" s="75">
        <f>+'2010'!AK25+'9420'!AO25+'9430'!AO25</f>
        <v>0</v>
      </c>
      <c r="AP25" s="72">
        <f t="shared" si="31"/>
        <v>0</v>
      </c>
      <c r="AQ25" s="75">
        <f>+'2010'!AM25+'9420'!AQ25+'9430'!AQ25</f>
        <v>0</v>
      </c>
      <c r="AR25" s="75">
        <f>+'2010'!AN25+'9420'!AR25+'9430'!AR25</f>
        <v>0</v>
      </c>
      <c r="AS25" s="72">
        <f t="shared" si="32"/>
        <v>0</v>
      </c>
      <c r="AT25" s="75">
        <f>+'2010'!AP25+'9420'!AT25+'9430'!AT25</f>
        <v>0</v>
      </c>
      <c r="AU25" s="75">
        <f>+'2010'!AQ25+'9420'!AU25+'9430'!AU25</f>
        <v>0</v>
      </c>
      <c r="AV25" s="72">
        <f t="shared" si="33"/>
        <v>0</v>
      </c>
      <c r="AW25" s="75">
        <f>+'2010'!AS25+'9420'!AW25+'9430'!AW25</f>
        <v>0</v>
      </c>
      <c r="AX25" s="75">
        <f>+'2010'!AT25+'9420'!AX25+'9430'!AX25</f>
        <v>0</v>
      </c>
      <c r="AY25" s="72">
        <f t="shared" si="34"/>
        <v>0</v>
      </c>
      <c r="AZ25" s="75">
        <f>+'2010'!AV25+'9420'!AZ25+'9430'!AZ25</f>
        <v>0</v>
      </c>
      <c r="BA25" s="75">
        <f>+'2010'!AW25+'9420'!BA25+'9430'!BA25</f>
        <v>0</v>
      </c>
      <c r="BB25" s="72">
        <f t="shared" si="35"/>
        <v>0</v>
      </c>
      <c r="BC25" s="75">
        <f>+'2010'!AY25+'9420'!BC25+'9430'!BC25</f>
        <v>0</v>
      </c>
      <c r="BD25" s="75">
        <f>+'2010'!AZ25+'9420'!BD25+'9430'!BD25</f>
        <v>0</v>
      </c>
      <c r="BE25" s="72">
        <f t="shared" si="36"/>
        <v>0</v>
      </c>
      <c r="BF25" s="75">
        <f>+'2010'!BB25+'9420'!BF25+'9430'!BF25</f>
        <v>0</v>
      </c>
      <c r="BG25" s="75">
        <f>+'2010'!BC25+'9420'!BG25+'9430'!BG25</f>
        <v>0</v>
      </c>
      <c r="BH25" s="72">
        <f t="shared" si="37"/>
        <v>0</v>
      </c>
      <c r="BI25" s="75">
        <f>+'2010'!BE25+'9420'!BI25+'9430'!BI25</f>
        <v>0</v>
      </c>
      <c r="BJ25" s="75">
        <f>+'2010'!BF25+'9420'!BJ25+'9430'!BJ25</f>
        <v>0</v>
      </c>
      <c r="BK25" s="72">
        <f t="shared" si="38"/>
        <v>0</v>
      </c>
      <c r="BL25" s="75">
        <f>+'2010'!BH25+'9420'!BL25+'9430'!BL25</f>
        <v>0</v>
      </c>
      <c r="BM25" s="75">
        <f>+'2010'!BI25+'9420'!BM25+'9430'!BM25</f>
        <v>0</v>
      </c>
      <c r="BN25" s="72">
        <f t="shared" si="39"/>
        <v>0</v>
      </c>
      <c r="BO25" s="75">
        <f>+'2010'!BK25+'9420'!BO25+'9430'!BO25</f>
        <v>0</v>
      </c>
      <c r="BP25" s="75">
        <f>+'2010'!BL25+'9420'!BP25+'9430'!BP25</f>
        <v>0</v>
      </c>
      <c r="BQ25" s="72">
        <f t="shared" si="40"/>
        <v>0</v>
      </c>
      <c r="BR25" s="75">
        <f>+'2010'!BN25+'9420'!BR25+'9430'!BR25</f>
        <v>0</v>
      </c>
      <c r="BS25" s="75">
        <f>+'2010'!BO25+'9420'!BS25+'9430'!BS25</f>
        <v>0</v>
      </c>
    </row>
    <row r="26" spans="1:71" ht="15">
      <c r="A26" s="73" t="s">
        <v>22</v>
      </c>
      <c r="B26" s="74" t="s">
        <v>214</v>
      </c>
      <c r="C26" s="227">
        <f t="shared" si="0"/>
        <v>0</v>
      </c>
      <c r="D26" s="228">
        <f>'2010'!D26+'9420'!D26+'9430'!D26</f>
        <v>0</v>
      </c>
      <c r="E26" s="228">
        <f>'2010'!E26+'9420'!E26+'9430'!E26</f>
        <v>0</v>
      </c>
      <c r="F26" s="71"/>
      <c r="G26" s="75"/>
      <c r="H26" s="75"/>
      <c r="I26" s="72"/>
      <c r="J26" s="75"/>
      <c r="K26" s="75">
        <f>+'2010'!G26+'9420'!K26+'9430'!K26</f>
        <v>0</v>
      </c>
      <c r="L26" s="72">
        <f t="shared" si="21"/>
        <v>0</v>
      </c>
      <c r="M26" s="75">
        <f>+'2010'!I26+'9420'!M26+'9430'!M26</f>
        <v>0</v>
      </c>
      <c r="N26" s="75">
        <f>+'2010'!J26+'9420'!N26+'9430'!N26</f>
        <v>0</v>
      </c>
      <c r="O26" s="72">
        <f t="shared" si="22"/>
        <v>0</v>
      </c>
      <c r="P26" s="75">
        <f>+'2010'!L26+'9420'!P26+'9430'!P26</f>
        <v>0</v>
      </c>
      <c r="Q26" s="75">
        <f>+'2010'!M26+'9420'!Q26+'9430'!Q26</f>
        <v>0</v>
      </c>
      <c r="R26" s="72">
        <f t="shared" si="23"/>
        <v>0</v>
      </c>
      <c r="S26" s="75">
        <f>+'2010'!O26+'9420'!S26+'9430'!S26</f>
        <v>0</v>
      </c>
      <c r="T26" s="75">
        <f>+'2010'!P26+'9420'!T26+'9430'!T26</f>
        <v>0</v>
      </c>
      <c r="U26" s="72">
        <f t="shared" si="24"/>
        <v>0</v>
      </c>
      <c r="V26" s="75">
        <f>+'2010'!R26+'9420'!V26+'9430'!V26</f>
        <v>0</v>
      </c>
      <c r="W26" s="75">
        <f>+'2010'!S26+'9420'!W26+'9430'!W26</f>
        <v>0</v>
      </c>
      <c r="X26" s="72">
        <f t="shared" si="25"/>
        <v>0</v>
      </c>
      <c r="Y26" s="75">
        <f>+'2010'!U26+'9420'!Y26+'9430'!Y26</f>
        <v>0</v>
      </c>
      <c r="Z26" s="75">
        <f>+'2010'!V26+'9420'!Z26+'9430'!Z26</f>
        <v>0</v>
      </c>
      <c r="AA26" s="72">
        <f t="shared" si="26"/>
        <v>0</v>
      </c>
      <c r="AB26" s="75">
        <f>+'2010'!X26+'9420'!AB26+'9430'!AB26</f>
        <v>0</v>
      </c>
      <c r="AC26" s="75">
        <f>+'2010'!Y26+'9420'!AC26+'9430'!AC26</f>
        <v>0</v>
      </c>
      <c r="AD26" s="72">
        <f t="shared" si="27"/>
        <v>0</v>
      </c>
      <c r="AE26" s="75">
        <f>+'2010'!AA26+'9420'!AE26+'9430'!AE26</f>
        <v>0</v>
      </c>
      <c r="AF26" s="75">
        <f>+'2010'!AB26+'9420'!AF26+'9430'!AF26</f>
        <v>0</v>
      </c>
      <c r="AG26" s="72">
        <f t="shared" si="28"/>
        <v>0</v>
      </c>
      <c r="AH26" s="75">
        <f>+'2010'!AD26+'9420'!AH26+'9430'!AH26</f>
        <v>0</v>
      </c>
      <c r="AI26" s="75">
        <f>+'2010'!AE26+'9420'!AI26+'9430'!AI26</f>
        <v>0</v>
      </c>
      <c r="AJ26" s="72">
        <f t="shared" si="29"/>
        <v>0</v>
      </c>
      <c r="AK26" s="75">
        <f>+'2010'!AG26+'9420'!AK26+'9430'!AK26</f>
        <v>0</v>
      </c>
      <c r="AL26" s="75">
        <f>+'2010'!AH26+'9420'!AL26+'9430'!AL26</f>
        <v>0</v>
      </c>
      <c r="AM26" s="72">
        <f t="shared" si="30"/>
        <v>0</v>
      </c>
      <c r="AN26" s="75">
        <f>+'2010'!AJ26+'9420'!AN26+'9430'!AN26</f>
        <v>0</v>
      </c>
      <c r="AO26" s="75">
        <f>+'2010'!AK26+'9420'!AO26+'9430'!AO26</f>
        <v>0</v>
      </c>
      <c r="AP26" s="72">
        <f t="shared" si="31"/>
        <v>0</v>
      </c>
      <c r="AQ26" s="75">
        <f>+'2010'!AM26+'9420'!AQ26+'9430'!AQ26</f>
        <v>0</v>
      </c>
      <c r="AR26" s="75">
        <f>+'2010'!AN26+'9420'!AR26+'9430'!AR26</f>
        <v>0</v>
      </c>
      <c r="AS26" s="72">
        <f t="shared" si="32"/>
        <v>0</v>
      </c>
      <c r="AT26" s="75">
        <f>+'2010'!AP26+'9420'!AT26+'9430'!AT26</f>
        <v>0</v>
      </c>
      <c r="AU26" s="75">
        <f>+'2010'!AQ26+'9420'!AU26+'9430'!AU26</f>
        <v>0</v>
      </c>
      <c r="AV26" s="72">
        <f t="shared" si="33"/>
        <v>0</v>
      </c>
      <c r="AW26" s="75">
        <f>+'2010'!AS26+'9420'!AW26+'9430'!AW26</f>
        <v>0</v>
      </c>
      <c r="AX26" s="75">
        <f>+'2010'!AT26+'9420'!AX26+'9430'!AX26</f>
        <v>0</v>
      </c>
      <c r="AY26" s="72">
        <f t="shared" si="34"/>
        <v>0</v>
      </c>
      <c r="AZ26" s="75">
        <f>+'2010'!AV26+'9420'!AZ26+'9430'!AZ26</f>
        <v>0</v>
      </c>
      <c r="BA26" s="75">
        <f>+'2010'!AW26+'9420'!BA26+'9430'!BA26</f>
        <v>0</v>
      </c>
      <c r="BB26" s="72">
        <f t="shared" si="35"/>
        <v>0</v>
      </c>
      <c r="BC26" s="75">
        <f>+'2010'!AY26+'9420'!BC26+'9430'!BC26</f>
        <v>0</v>
      </c>
      <c r="BD26" s="75">
        <f>+'2010'!AZ26+'9420'!BD26+'9430'!BD26</f>
        <v>0</v>
      </c>
      <c r="BE26" s="72">
        <f t="shared" si="36"/>
        <v>0</v>
      </c>
      <c r="BF26" s="75">
        <f>+'2010'!BB26+'9420'!BF26+'9430'!BF26</f>
        <v>0</v>
      </c>
      <c r="BG26" s="75">
        <f>+'2010'!BC26+'9420'!BG26+'9430'!BG26</f>
        <v>0</v>
      </c>
      <c r="BH26" s="72">
        <f t="shared" si="37"/>
        <v>0</v>
      </c>
      <c r="BI26" s="75">
        <f>+'2010'!BE26+'9420'!BI26+'9430'!BI26</f>
        <v>0</v>
      </c>
      <c r="BJ26" s="75">
        <f>+'2010'!BF26+'9420'!BJ26+'9430'!BJ26</f>
        <v>0</v>
      </c>
      <c r="BK26" s="72">
        <f t="shared" si="38"/>
        <v>0</v>
      </c>
      <c r="BL26" s="75">
        <f>+'2010'!BH26+'9420'!BL26+'9430'!BL26</f>
        <v>0</v>
      </c>
      <c r="BM26" s="75">
        <f>+'2010'!BI26+'9420'!BM26+'9430'!BM26</f>
        <v>0</v>
      </c>
      <c r="BN26" s="72">
        <f t="shared" si="39"/>
        <v>0</v>
      </c>
      <c r="BO26" s="75">
        <f>+'2010'!BK26+'9420'!BO26+'9430'!BO26</f>
        <v>0</v>
      </c>
      <c r="BP26" s="75">
        <f>+'2010'!BL26+'9420'!BP26+'9430'!BP26</f>
        <v>0</v>
      </c>
      <c r="BQ26" s="72">
        <f t="shared" si="40"/>
        <v>0</v>
      </c>
      <c r="BR26" s="75">
        <f>+'2010'!BN26+'9420'!BR26+'9430'!BR26</f>
        <v>0</v>
      </c>
      <c r="BS26" s="75">
        <f>+'2010'!BO26+'9420'!BS26+'9430'!BS26</f>
        <v>0</v>
      </c>
    </row>
    <row r="27" spans="1:71" ht="15">
      <c r="A27" s="73" t="s">
        <v>23</v>
      </c>
      <c r="B27" s="74" t="s">
        <v>116</v>
      </c>
      <c r="C27" s="227">
        <f t="shared" si="0"/>
        <v>0</v>
      </c>
      <c r="D27" s="228">
        <f>'2010'!D27+'9420'!D27+'9430'!D27</f>
        <v>0</v>
      </c>
      <c r="E27" s="228">
        <f>'2010'!E27+'9420'!E27+'9430'!E27</f>
        <v>0</v>
      </c>
      <c r="F27" s="71"/>
      <c r="G27" s="75"/>
      <c r="H27" s="75"/>
      <c r="I27" s="72"/>
      <c r="J27" s="75"/>
      <c r="K27" s="75">
        <f>+'2010'!G27+'9420'!K27+'9430'!K27</f>
        <v>0</v>
      </c>
      <c r="L27" s="72">
        <f t="shared" si="21"/>
        <v>0</v>
      </c>
      <c r="M27" s="75">
        <f>+'2010'!I27+'9420'!M27+'9430'!M27</f>
        <v>0</v>
      </c>
      <c r="N27" s="75">
        <f>+'2010'!J27+'9420'!N27+'9430'!N27</f>
        <v>0</v>
      </c>
      <c r="O27" s="72">
        <f t="shared" si="22"/>
        <v>0</v>
      </c>
      <c r="P27" s="75">
        <f>+'2010'!L27+'9420'!P27+'9430'!P27</f>
        <v>0</v>
      </c>
      <c r="Q27" s="75">
        <f>+'2010'!M27+'9420'!Q27+'9430'!Q27</f>
        <v>0</v>
      </c>
      <c r="R27" s="72">
        <f t="shared" si="23"/>
        <v>0</v>
      </c>
      <c r="S27" s="75">
        <f>+'2010'!O27+'9420'!S27+'9430'!S27</f>
        <v>0</v>
      </c>
      <c r="T27" s="75">
        <f>+'2010'!P27+'9420'!T27+'9430'!T27</f>
        <v>0</v>
      </c>
      <c r="U27" s="72">
        <f t="shared" si="24"/>
        <v>0</v>
      </c>
      <c r="V27" s="75">
        <f>+'2010'!R27+'9420'!V27+'9430'!V27</f>
        <v>0</v>
      </c>
      <c r="W27" s="75">
        <f>+'2010'!S27+'9420'!W27+'9430'!W27</f>
        <v>0</v>
      </c>
      <c r="X27" s="72">
        <f t="shared" si="25"/>
        <v>0</v>
      </c>
      <c r="Y27" s="75">
        <f>+'2010'!U27+'9420'!Y27+'9430'!Y27</f>
        <v>0</v>
      </c>
      <c r="Z27" s="75">
        <f>+'2010'!V27+'9420'!Z27+'9430'!Z27</f>
        <v>0</v>
      </c>
      <c r="AA27" s="72">
        <f t="shared" si="26"/>
        <v>0</v>
      </c>
      <c r="AB27" s="75">
        <f>+'2010'!X27+'9420'!AB27+'9430'!AB27</f>
        <v>0</v>
      </c>
      <c r="AC27" s="75">
        <f>+'2010'!Y27+'9420'!AC27+'9430'!AC27</f>
        <v>0</v>
      </c>
      <c r="AD27" s="72">
        <f t="shared" si="27"/>
        <v>0</v>
      </c>
      <c r="AE27" s="75">
        <f>+'2010'!AA27+'9420'!AE27+'9430'!AE27</f>
        <v>0</v>
      </c>
      <c r="AF27" s="75">
        <f>+'2010'!AB27+'9420'!AF27+'9430'!AF27</f>
        <v>0</v>
      </c>
      <c r="AG27" s="72">
        <f t="shared" si="28"/>
        <v>0</v>
      </c>
      <c r="AH27" s="75">
        <f>+'2010'!AD27+'9420'!AH27+'9430'!AH27</f>
        <v>0</v>
      </c>
      <c r="AI27" s="75">
        <f>+'2010'!AE27+'9420'!AI27+'9430'!AI27</f>
        <v>0</v>
      </c>
      <c r="AJ27" s="72">
        <f t="shared" si="29"/>
        <v>0</v>
      </c>
      <c r="AK27" s="75">
        <f>+'2010'!AG27+'9420'!AK27+'9430'!AK27</f>
        <v>0</v>
      </c>
      <c r="AL27" s="75">
        <f>+'2010'!AH27+'9420'!AL27+'9430'!AL27</f>
        <v>0</v>
      </c>
      <c r="AM27" s="72">
        <f t="shared" si="30"/>
        <v>0</v>
      </c>
      <c r="AN27" s="75">
        <f>+'2010'!AJ27+'9420'!AN27+'9430'!AN27</f>
        <v>0</v>
      </c>
      <c r="AO27" s="75">
        <f>+'2010'!AK27+'9420'!AO27+'9430'!AO27</f>
        <v>0</v>
      </c>
      <c r="AP27" s="72">
        <f t="shared" si="31"/>
        <v>0</v>
      </c>
      <c r="AQ27" s="75">
        <f>+'2010'!AM27+'9420'!AQ27+'9430'!AQ27</f>
        <v>0</v>
      </c>
      <c r="AR27" s="75">
        <f>+'2010'!AN27+'9420'!AR27+'9430'!AR27</f>
        <v>0</v>
      </c>
      <c r="AS27" s="72">
        <f t="shared" si="32"/>
        <v>0</v>
      </c>
      <c r="AT27" s="75">
        <f>+'2010'!AP27+'9420'!AT27+'9430'!AT27</f>
        <v>0</v>
      </c>
      <c r="AU27" s="75">
        <f>+'2010'!AQ27+'9420'!AU27+'9430'!AU27</f>
        <v>0</v>
      </c>
      <c r="AV27" s="72">
        <f t="shared" si="33"/>
        <v>0</v>
      </c>
      <c r="AW27" s="75">
        <f>+'2010'!AS27+'9420'!AW27+'9430'!AW27</f>
        <v>0</v>
      </c>
      <c r="AX27" s="75">
        <f>+'2010'!AT27+'9420'!AX27+'9430'!AX27</f>
        <v>0</v>
      </c>
      <c r="AY27" s="72">
        <f t="shared" si="34"/>
        <v>0</v>
      </c>
      <c r="AZ27" s="75">
        <f>+'2010'!AV27+'9420'!AZ27+'9430'!AZ27</f>
        <v>0</v>
      </c>
      <c r="BA27" s="75">
        <f>+'2010'!AW27+'9420'!BA27+'9430'!BA27</f>
        <v>0</v>
      </c>
      <c r="BB27" s="72">
        <f t="shared" si="35"/>
        <v>0</v>
      </c>
      <c r="BC27" s="75">
        <f>+'2010'!AY27+'9420'!BC27+'9430'!BC27</f>
        <v>0</v>
      </c>
      <c r="BD27" s="75">
        <f>+'2010'!AZ27+'9420'!BD27+'9430'!BD27</f>
        <v>0</v>
      </c>
      <c r="BE27" s="72">
        <f t="shared" si="36"/>
        <v>0</v>
      </c>
      <c r="BF27" s="75">
        <f>+'2010'!BB27+'9420'!BF27+'9430'!BF27</f>
        <v>0</v>
      </c>
      <c r="BG27" s="75">
        <f>+'2010'!BC27+'9420'!BG27+'9430'!BG27</f>
        <v>0</v>
      </c>
      <c r="BH27" s="72">
        <f t="shared" si="37"/>
        <v>0</v>
      </c>
      <c r="BI27" s="75">
        <f>+'2010'!BE27+'9420'!BI27+'9430'!BI27</f>
        <v>0</v>
      </c>
      <c r="BJ27" s="75">
        <f>+'2010'!BF27+'9420'!BJ27+'9430'!BJ27</f>
        <v>0</v>
      </c>
      <c r="BK27" s="72">
        <f t="shared" si="38"/>
        <v>0</v>
      </c>
      <c r="BL27" s="75">
        <f>+'2010'!BH27+'9420'!BL27+'9430'!BL27</f>
        <v>0</v>
      </c>
      <c r="BM27" s="75">
        <f>+'2010'!BI27+'9420'!BM27+'9430'!BM27</f>
        <v>0</v>
      </c>
      <c r="BN27" s="72">
        <f t="shared" si="39"/>
        <v>0</v>
      </c>
      <c r="BO27" s="75">
        <f>+'2010'!BK27+'9420'!BO27+'9430'!BO27</f>
        <v>0</v>
      </c>
      <c r="BP27" s="75">
        <f>+'2010'!BL27+'9420'!BP27+'9430'!BP27</f>
        <v>0</v>
      </c>
      <c r="BQ27" s="72">
        <f t="shared" si="40"/>
        <v>0</v>
      </c>
      <c r="BR27" s="75">
        <f>+'2010'!BN27+'9420'!BR27+'9430'!BR27</f>
        <v>0</v>
      </c>
      <c r="BS27" s="75">
        <f>+'2010'!BO27+'9420'!BS27+'9430'!BS27</f>
        <v>0</v>
      </c>
    </row>
    <row r="28" spans="1:71" ht="15">
      <c r="A28" s="73" t="s">
        <v>24</v>
      </c>
      <c r="B28" s="74" t="s">
        <v>117</v>
      </c>
      <c r="C28" s="227">
        <f t="shared" si="0"/>
        <v>0</v>
      </c>
      <c r="D28" s="228">
        <f>'2010'!D28+'9420'!D28+'9430'!D28</f>
        <v>0</v>
      </c>
      <c r="E28" s="228">
        <f>'2010'!E28+'9420'!E28+'9430'!E28</f>
        <v>0</v>
      </c>
      <c r="F28" s="71"/>
      <c r="G28" s="75"/>
      <c r="H28" s="75"/>
      <c r="I28" s="72"/>
      <c r="J28" s="75"/>
      <c r="K28" s="75">
        <f>+'2010'!G28+'9420'!K28+'9430'!K28</f>
        <v>0</v>
      </c>
      <c r="L28" s="72">
        <f t="shared" si="21"/>
        <v>0</v>
      </c>
      <c r="M28" s="75">
        <f>+'2010'!I28+'9420'!M28+'9430'!M28</f>
        <v>0</v>
      </c>
      <c r="N28" s="75">
        <f>+'2010'!J28+'9420'!N28+'9430'!N28</f>
        <v>0</v>
      </c>
      <c r="O28" s="72">
        <f t="shared" si="22"/>
        <v>0</v>
      </c>
      <c r="P28" s="75">
        <f>+'2010'!L28+'9420'!P28+'9430'!P28</f>
        <v>0</v>
      </c>
      <c r="Q28" s="75">
        <f>+'2010'!M28+'9420'!Q28+'9430'!Q28</f>
        <v>0</v>
      </c>
      <c r="R28" s="72">
        <f t="shared" si="23"/>
        <v>0</v>
      </c>
      <c r="S28" s="75">
        <f>+'2010'!O28+'9420'!S28+'9430'!S28</f>
        <v>0</v>
      </c>
      <c r="T28" s="75">
        <f>+'2010'!P28+'9420'!T28+'9430'!T28</f>
        <v>0</v>
      </c>
      <c r="U28" s="72">
        <f t="shared" si="24"/>
        <v>0</v>
      </c>
      <c r="V28" s="75">
        <f>+'2010'!R28+'9420'!V28+'9430'!V28</f>
        <v>0</v>
      </c>
      <c r="W28" s="75">
        <f>+'2010'!S28+'9420'!W28+'9430'!W28</f>
        <v>0</v>
      </c>
      <c r="X28" s="72">
        <f t="shared" si="25"/>
        <v>0</v>
      </c>
      <c r="Y28" s="75">
        <f>+'2010'!U28+'9420'!Y28+'9430'!Y28</f>
        <v>0</v>
      </c>
      <c r="Z28" s="75">
        <f>+'2010'!V28+'9420'!Z28+'9430'!Z28</f>
        <v>0</v>
      </c>
      <c r="AA28" s="72">
        <f t="shared" si="26"/>
        <v>0</v>
      </c>
      <c r="AB28" s="75">
        <f>+'2010'!X28+'9420'!AB28+'9430'!AB28</f>
        <v>0</v>
      </c>
      <c r="AC28" s="75">
        <f>+'2010'!Y28+'9420'!AC28+'9430'!AC28</f>
        <v>0</v>
      </c>
      <c r="AD28" s="72">
        <f t="shared" si="27"/>
        <v>0</v>
      </c>
      <c r="AE28" s="75">
        <f>+'2010'!AA28+'9420'!AE28+'9430'!AE28</f>
        <v>0</v>
      </c>
      <c r="AF28" s="75">
        <f>+'2010'!AB28+'9420'!AF28+'9430'!AF28</f>
        <v>0</v>
      </c>
      <c r="AG28" s="72">
        <f t="shared" si="28"/>
        <v>0</v>
      </c>
      <c r="AH28" s="75">
        <f>+'2010'!AD28+'9420'!AH28+'9430'!AH28</f>
        <v>0</v>
      </c>
      <c r="AI28" s="75">
        <f>+'2010'!AE28+'9420'!AI28+'9430'!AI28</f>
        <v>0</v>
      </c>
      <c r="AJ28" s="72">
        <f t="shared" si="29"/>
        <v>0</v>
      </c>
      <c r="AK28" s="75">
        <f>+'2010'!AG28+'9420'!AK28+'9430'!AK28</f>
        <v>0</v>
      </c>
      <c r="AL28" s="75">
        <f>+'2010'!AH28+'9420'!AL28+'9430'!AL28</f>
        <v>0</v>
      </c>
      <c r="AM28" s="72">
        <f t="shared" si="30"/>
        <v>0</v>
      </c>
      <c r="AN28" s="75">
        <f>+'2010'!AJ28+'9420'!AN28+'9430'!AN28</f>
        <v>0</v>
      </c>
      <c r="AO28" s="75">
        <f>+'2010'!AK28+'9420'!AO28+'9430'!AO28</f>
        <v>0</v>
      </c>
      <c r="AP28" s="72">
        <f t="shared" si="31"/>
        <v>0</v>
      </c>
      <c r="AQ28" s="75">
        <f>+'2010'!AM28+'9420'!AQ28+'9430'!AQ28</f>
        <v>0</v>
      </c>
      <c r="AR28" s="75">
        <f>+'2010'!AN28+'9420'!AR28+'9430'!AR28</f>
        <v>0</v>
      </c>
      <c r="AS28" s="72">
        <f t="shared" si="32"/>
        <v>0</v>
      </c>
      <c r="AT28" s="75">
        <f>+'2010'!AP28+'9420'!AT28+'9430'!AT28</f>
        <v>0</v>
      </c>
      <c r="AU28" s="75">
        <f>+'2010'!AQ28+'9420'!AU28+'9430'!AU28</f>
        <v>0</v>
      </c>
      <c r="AV28" s="72">
        <f t="shared" si="33"/>
        <v>0</v>
      </c>
      <c r="AW28" s="75">
        <f>+'2010'!AS28+'9420'!AW28+'9430'!AW28</f>
        <v>0</v>
      </c>
      <c r="AX28" s="75">
        <f>+'2010'!AT28+'9420'!AX28+'9430'!AX28</f>
        <v>0</v>
      </c>
      <c r="AY28" s="72">
        <f t="shared" si="34"/>
        <v>0</v>
      </c>
      <c r="AZ28" s="75">
        <f>+'2010'!AV28+'9420'!AZ28+'9430'!AZ28</f>
        <v>0</v>
      </c>
      <c r="BA28" s="75">
        <f>+'2010'!AW28+'9420'!BA28+'9430'!BA28</f>
        <v>0</v>
      </c>
      <c r="BB28" s="72">
        <f t="shared" si="35"/>
        <v>0</v>
      </c>
      <c r="BC28" s="75">
        <f>+'2010'!AY28+'9420'!BC28+'9430'!BC28</f>
        <v>0</v>
      </c>
      <c r="BD28" s="75">
        <f>+'2010'!AZ28+'9420'!BD28+'9430'!BD28</f>
        <v>0</v>
      </c>
      <c r="BE28" s="72">
        <f t="shared" si="36"/>
        <v>0</v>
      </c>
      <c r="BF28" s="75">
        <f>+'2010'!BB28+'9420'!BF28+'9430'!BF28</f>
        <v>0</v>
      </c>
      <c r="BG28" s="75">
        <f>+'2010'!BC28+'9420'!BG28+'9430'!BG28</f>
        <v>0</v>
      </c>
      <c r="BH28" s="72">
        <f t="shared" si="37"/>
        <v>0</v>
      </c>
      <c r="BI28" s="75">
        <f>+'2010'!BE28+'9420'!BI28+'9430'!BI28</f>
        <v>0</v>
      </c>
      <c r="BJ28" s="75">
        <f>+'2010'!BF28+'9420'!BJ28+'9430'!BJ28</f>
        <v>0</v>
      </c>
      <c r="BK28" s="72">
        <f t="shared" si="38"/>
        <v>0</v>
      </c>
      <c r="BL28" s="75">
        <f>+'2010'!BH28+'9420'!BL28+'9430'!BL28</f>
        <v>0</v>
      </c>
      <c r="BM28" s="75">
        <f>+'2010'!BI28+'9420'!BM28+'9430'!BM28</f>
        <v>0</v>
      </c>
      <c r="BN28" s="72">
        <f t="shared" si="39"/>
        <v>0</v>
      </c>
      <c r="BO28" s="75">
        <f>+'2010'!BK28+'9420'!BO28+'9430'!BO28</f>
        <v>0</v>
      </c>
      <c r="BP28" s="75">
        <f>+'2010'!BL28+'9420'!BP28+'9430'!BP28</f>
        <v>0</v>
      </c>
      <c r="BQ28" s="72">
        <f t="shared" si="40"/>
        <v>0</v>
      </c>
      <c r="BR28" s="75">
        <f>+'2010'!BN28+'9420'!BR28+'9430'!BR28</f>
        <v>0</v>
      </c>
      <c r="BS28" s="75">
        <f>+'2010'!BO28+'9420'!BS28+'9430'!BS28</f>
        <v>0</v>
      </c>
    </row>
    <row r="29" spans="1:71" ht="15">
      <c r="A29" s="73" t="s">
        <v>95</v>
      </c>
      <c r="B29" s="74" t="s">
        <v>118</v>
      </c>
      <c r="C29" s="227">
        <f>+D29+E29</f>
        <v>289570.35</v>
      </c>
      <c r="D29" s="228">
        <f>'2010'!D29+'9420'!D29+'9430'!D29</f>
        <v>289570.35</v>
      </c>
      <c r="E29" s="228">
        <f>'2010'!E29+'9420'!E29+'9430'!E29</f>
        <v>0</v>
      </c>
      <c r="F29" s="71"/>
      <c r="G29" s="75"/>
      <c r="H29" s="75"/>
      <c r="I29" s="72"/>
      <c r="J29" s="75"/>
      <c r="K29" s="75"/>
      <c r="L29" s="72"/>
      <c r="M29" s="75"/>
      <c r="N29" s="75"/>
      <c r="O29" s="72"/>
      <c r="P29" s="75"/>
      <c r="Q29" s="75"/>
      <c r="R29" s="72"/>
      <c r="S29" s="75"/>
      <c r="T29" s="75"/>
      <c r="U29" s="72"/>
      <c r="V29" s="75"/>
      <c r="W29" s="75"/>
      <c r="X29" s="72"/>
      <c r="Y29" s="75"/>
      <c r="Z29" s="75"/>
      <c r="AA29" s="72"/>
      <c r="AB29" s="75"/>
      <c r="AC29" s="75"/>
      <c r="AD29" s="72"/>
      <c r="AE29" s="75"/>
      <c r="AF29" s="75"/>
      <c r="AG29" s="72"/>
      <c r="AH29" s="75"/>
      <c r="AI29" s="75"/>
      <c r="AJ29" s="72"/>
      <c r="AK29" s="75"/>
      <c r="AL29" s="75"/>
      <c r="AM29" s="72"/>
      <c r="AN29" s="75"/>
      <c r="AO29" s="75"/>
      <c r="AP29" s="72"/>
      <c r="AQ29" s="75"/>
      <c r="AR29" s="75"/>
      <c r="AS29" s="72"/>
      <c r="AT29" s="75"/>
      <c r="AU29" s="75"/>
      <c r="AV29" s="72"/>
      <c r="AW29" s="75"/>
      <c r="AX29" s="75"/>
      <c r="AY29" s="72"/>
      <c r="AZ29" s="75"/>
      <c r="BA29" s="75"/>
      <c r="BB29" s="72"/>
      <c r="BC29" s="75"/>
      <c r="BD29" s="75"/>
      <c r="BE29" s="72"/>
      <c r="BF29" s="75"/>
      <c r="BG29" s="75"/>
      <c r="BH29" s="72"/>
      <c r="BI29" s="75"/>
      <c r="BJ29" s="75"/>
      <c r="BK29" s="72"/>
      <c r="BL29" s="75"/>
      <c r="BM29" s="75"/>
      <c r="BN29" s="72"/>
      <c r="BO29" s="75"/>
      <c r="BP29" s="75"/>
      <c r="BQ29" s="72"/>
      <c r="BR29" s="75"/>
      <c r="BS29" s="75"/>
    </row>
    <row r="30" spans="1:71" s="77" customFormat="1" ht="13.5" customHeight="1">
      <c r="A30" s="69">
        <v>3</v>
      </c>
      <c r="B30" s="70" t="s">
        <v>119</v>
      </c>
      <c r="C30" s="227">
        <f t="shared" si="0"/>
        <v>717048.8068675</v>
      </c>
      <c r="D30" s="227">
        <f>'2010'!D30+'9420'!D30+'9430'!D30</f>
        <v>691732.1568674999</v>
      </c>
      <c r="E30" s="227">
        <f>'2010'!E30+'9420'!E30+'9430'!E30</f>
        <v>25316.65</v>
      </c>
      <c r="F30" s="71"/>
      <c r="G30" s="75"/>
      <c r="H30" s="75"/>
      <c r="I30" s="72"/>
      <c r="J30" s="75"/>
      <c r="K30" s="75">
        <f>+'2010'!G30+'9420'!K30+'9430'!K30</f>
        <v>0</v>
      </c>
      <c r="L30" s="72">
        <f t="shared" si="21"/>
        <v>0</v>
      </c>
      <c r="M30" s="75">
        <f>+'2010'!I30+'9420'!M30+'9430'!M30</f>
        <v>0</v>
      </c>
      <c r="N30" s="75">
        <f>+'2010'!J30+'9420'!N30+'9430'!N30</f>
        <v>0</v>
      </c>
      <c r="O30" s="72">
        <f t="shared" si="22"/>
        <v>0</v>
      </c>
      <c r="P30" s="75">
        <f>+'2010'!L30+'9420'!P30+'9430'!P30</f>
        <v>0</v>
      </c>
      <c r="Q30" s="75">
        <f>+'2010'!M30+'9420'!Q30+'9430'!Q30</f>
        <v>0</v>
      </c>
      <c r="R30" s="72">
        <f t="shared" si="23"/>
        <v>0</v>
      </c>
      <c r="S30" s="75">
        <f>+'2010'!O30+'9420'!S30+'9430'!S30</f>
        <v>0</v>
      </c>
      <c r="T30" s="75">
        <f>+'2010'!P30+'9420'!T30+'9430'!T30</f>
        <v>0</v>
      </c>
      <c r="U30" s="72">
        <f t="shared" si="24"/>
        <v>0</v>
      </c>
      <c r="V30" s="75">
        <f>+'2010'!R30+'9420'!V30+'9430'!V30</f>
        <v>0</v>
      </c>
      <c r="W30" s="75">
        <f>+'2010'!S30+'9420'!W30+'9430'!W30</f>
        <v>0</v>
      </c>
      <c r="X30" s="72">
        <f t="shared" si="25"/>
        <v>0</v>
      </c>
      <c r="Y30" s="75">
        <f>+'2010'!U30+'9420'!Y30+'9430'!Y30</f>
        <v>0</v>
      </c>
      <c r="Z30" s="75">
        <f>+'2010'!V30+'9420'!Z30+'9430'!Z30</f>
        <v>0</v>
      </c>
      <c r="AA30" s="72">
        <f t="shared" si="26"/>
        <v>0</v>
      </c>
      <c r="AB30" s="75">
        <f>+'2010'!X30+'9420'!AB30+'9430'!AB30</f>
        <v>0</v>
      </c>
      <c r="AC30" s="75">
        <f>+'2010'!Y30+'9420'!AC30+'9430'!AC30</f>
        <v>0</v>
      </c>
      <c r="AD30" s="72">
        <f t="shared" si="27"/>
        <v>0</v>
      </c>
      <c r="AE30" s="75">
        <f>+'2010'!AA30+'9420'!AE30+'9430'!AE30</f>
        <v>0</v>
      </c>
      <c r="AF30" s="75">
        <f>+'2010'!AB30+'9420'!AF30+'9430'!AF30</f>
        <v>0</v>
      </c>
      <c r="AG30" s="72">
        <f t="shared" si="28"/>
        <v>0</v>
      </c>
      <c r="AH30" s="75">
        <f>+'2010'!AD30+'9420'!AH30+'9430'!AH30</f>
        <v>0</v>
      </c>
      <c r="AI30" s="75">
        <f>+'2010'!AE30+'9420'!AI30+'9430'!AI30</f>
        <v>0</v>
      </c>
      <c r="AJ30" s="72">
        <f t="shared" si="29"/>
        <v>0</v>
      </c>
      <c r="AK30" s="75">
        <f>+'2010'!AG30+'9420'!AK30+'9430'!AK30</f>
        <v>0</v>
      </c>
      <c r="AL30" s="75">
        <f>+'2010'!AH30+'9420'!AL30+'9430'!AL30</f>
        <v>0</v>
      </c>
      <c r="AM30" s="72">
        <f t="shared" si="30"/>
        <v>0</v>
      </c>
      <c r="AN30" s="75">
        <f>+'2010'!AJ30+'9420'!AN30+'9430'!AN30</f>
        <v>0</v>
      </c>
      <c r="AO30" s="75">
        <f>+'2010'!AK30+'9420'!AO30+'9430'!AO30</f>
        <v>0</v>
      </c>
      <c r="AP30" s="72">
        <f t="shared" si="31"/>
        <v>0</v>
      </c>
      <c r="AQ30" s="75">
        <f>+'2010'!AM30+'9420'!AQ30+'9430'!AQ30</f>
        <v>0</v>
      </c>
      <c r="AR30" s="75">
        <f>+'2010'!AN30+'9420'!AR30+'9430'!AR30</f>
        <v>0</v>
      </c>
      <c r="AS30" s="72">
        <f t="shared" si="32"/>
        <v>0</v>
      </c>
      <c r="AT30" s="75">
        <f>+'2010'!AP30+'9420'!AT30+'9430'!AT30</f>
        <v>0</v>
      </c>
      <c r="AU30" s="75">
        <f>+'2010'!AQ30+'9420'!AU30+'9430'!AU30</f>
        <v>0</v>
      </c>
      <c r="AV30" s="72">
        <f t="shared" si="33"/>
        <v>0</v>
      </c>
      <c r="AW30" s="75">
        <f>+'2010'!AS30+'9420'!AW30+'9430'!AW30</f>
        <v>0</v>
      </c>
      <c r="AX30" s="75">
        <f>+'2010'!AT30+'9420'!AX30+'9430'!AX30</f>
        <v>0</v>
      </c>
      <c r="AY30" s="72">
        <f t="shared" si="34"/>
        <v>0</v>
      </c>
      <c r="AZ30" s="75">
        <f>+'2010'!AV30+'9420'!AZ30+'9430'!AZ30</f>
        <v>0</v>
      </c>
      <c r="BA30" s="75">
        <f>+'2010'!AW30+'9420'!BA30+'9430'!BA30</f>
        <v>0</v>
      </c>
      <c r="BB30" s="72">
        <f t="shared" si="35"/>
        <v>0</v>
      </c>
      <c r="BC30" s="75">
        <f>+'2010'!AY30+'9420'!BC30+'9430'!BC30</f>
        <v>0</v>
      </c>
      <c r="BD30" s="75">
        <f>+'2010'!AZ30+'9420'!BD30+'9430'!BD30</f>
        <v>0</v>
      </c>
      <c r="BE30" s="72">
        <f t="shared" si="36"/>
        <v>0</v>
      </c>
      <c r="BF30" s="75">
        <f>+'2010'!BB30+'9420'!BF30+'9430'!BF30</f>
        <v>0</v>
      </c>
      <c r="BG30" s="75">
        <f>+'2010'!BC30+'9420'!BG30+'9430'!BG30</f>
        <v>0</v>
      </c>
      <c r="BH30" s="72">
        <f t="shared" si="37"/>
        <v>0</v>
      </c>
      <c r="BI30" s="75">
        <f>+'2010'!BE30+'9420'!BI30+'9430'!BI30</f>
        <v>0</v>
      </c>
      <c r="BJ30" s="75">
        <f>+'2010'!BF30+'9420'!BJ30+'9430'!BJ30</f>
        <v>0</v>
      </c>
      <c r="BK30" s="72">
        <f t="shared" si="38"/>
        <v>0</v>
      </c>
      <c r="BL30" s="75">
        <f>+'2010'!BH30+'9420'!BL30+'9430'!BL30</f>
        <v>0</v>
      </c>
      <c r="BM30" s="75">
        <f>+'2010'!BI30+'9420'!BM30+'9430'!BM30</f>
        <v>0</v>
      </c>
      <c r="BN30" s="72">
        <f t="shared" si="39"/>
        <v>0</v>
      </c>
      <c r="BO30" s="75">
        <f>+'2010'!BK30+'9420'!BO30+'9430'!BO30</f>
        <v>0</v>
      </c>
      <c r="BP30" s="75">
        <f>+'2010'!BL30+'9420'!BP30+'9430'!BP30</f>
        <v>0</v>
      </c>
      <c r="BQ30" s="72">
        <f t="shared" si="40"/>
        <v>0</v>
      </c>
      <c r="BR30" s="75">
        <f>+'2010'!BN30+'9420'!BR30+'9430'!BR30</f>
        <v>0</v>
      </c>
      <c r="BS30" s="75">
        <f>+'2010'!BO30+'9420'!BS30+'9430'!BS30</f>
        <v>0</v>
      </c>
    </row>
    <row r="31" spans="1:71" s="77" customFormat="1" ht="27" customHeight="1">
      <c r="A31" s="69">
        <v>4</v>
      </c>
      <c r="B31" s="70" t="s">
        <v>120</v>
      </c>
      <c r="C31" s="227">
        <f t="shared" si="0"/>
        <v>91192.55478</v>
      </c>
      <c r="D31" s="228">
        <f>'2010'!D31+'9420'!D31+'9430'!D31</f>
        <v>3920.2399999999907</v>
      </c>
      <c r="E31" s="228">
        <f>'2010'!E31+'9420'!E31+'9430'!E31</f>
        <v>87272.31478000002</v>
      </c>
      <c r="F31" s="71"/>
      <c r="G31" s="75"/>
      <c r="H31" s="75"/>
      <c r="I31" s="72"/>
      <c r="J31" s="75"/>
      <c r="K31" s="75">
        <f>+'2010'!G31+'9420'!K31+'9430'!K31</f>
        <v>0</v>
      </c>
      <c r="L31" s="72">
        <f t="shared" si="21"/>
        <v>0</v>
      </c>
      <c r="M31" s="75">
        <f>+'2010'!I31+'9420'!M31+'9430'!M31</f>
        <v>0</v>
      </c>
      <c r="N31" s="75">
        <f>+'2010'!J31+'9420'!N31+'9430'!N31</f>
        <v>0</v>
      </c>
      <c r="O31" s="72">
        <f t="shared" si="22"/>
        <v>0</v>
      </c>
      <c r="P31" s="75">
        <f>+'2010'!L31+'9420'!P31+'9430'!P31</f>
        <v>0</v>
      </c>
      <c r="Q31" s="75">
        <f>+'2010'!M31+'9420'!Q31+'9430'!Q31</f>
        <v>0</v>
      </c>
      <c r="R31" s="72">
        <f t="shared" si="23"/>
        <v>0</v>
      </c>
      <c r="S31" s="75">
        <f>+'2010'!O31+'9420'!S31+'9430'!S31</f>
        <v>0</v>
      </c>
      <c r="T31" s="75">
        <f>+'2010'!P31+'9420'!T31+'9430'!T31</f>
        <v>0</v>
      </c>
      <c r="U31" s="72">
        <f t="shared" si="24"/>
        <v>0</v>
      </c>
      <c r="V31" s="75">
        <f>+'2010'!R31+'9420'!V31+'9430'!V31</f>
        <v>0</v>
      </c>
      <c r="W31" s="75">
        <f>+'2010'!S31+'9420'!W31+'9430'!W31</f>
        <v>0</v>
      </c>
      <c r="X31" s="72">
        <f t="shared" si="25"/>
        <v>0</v>
      </c>
      <c r="Y31" s="75">
        <f>+'2010'!U31+'9420'!Y31+'9430'!Y31</f>
        <v>0</v>
      </c>
      <c r="Z31" s="75">
        <f>+'2010'!V31+'9420'!Z31+'9430'!Z31</f>
        <v>0</v>
      </c>
      <c r="AA31" s="72">
        <f t="shared" si="26"/>
        <v>0</v>
      </c>
      <c r="AB31" s="75">
        <f>+'2010'!X31+'9420'!AB31+'9430'!AB31</f>
        <v>0</v>
      </c>
      <c r="AC31" s="75">
        <f>+'2010'!Y31+'9420'!AC31+'9430'!AC31</f>
        <v>0</v>
      </c>
      <c r="AD31" s="72">
        <f t="shared" si="27"/>
        <v>0</v>
      </c>
      <c r="AE31" s="75">
        <f>+'2010'!AA31+'9420'!AE31+'9430'!AE31</f>
        <v>0</v>
      </c>
      <c r="AF31" s="75">
        <f>+'2010'!AB31+'9420'!AF31+'9430'!AF31</f>
        <v>0</v>
      </c>
      <c r="AG31" s="72">
        <f t="shared" si="28"/>
        <v>0</v>
      </c>
      <c r="AH31" s="75">
        <f>+'2010'!AD31+'9420'!AH31+'9430'!AH31</f>
        <v>0</v>
      </c>
      <c r="AI31" s="75">
        <f>+'2010'!AE31+'9420'!AI31+'9430'!AI31</f>
        <v>0</v>
      </c>
      <c r="AJ31" s="72">
        <f t="shared" si="29"/>
        <v>0</v>
      </c>
      <c r="AK31" s="75">
        <f>+'2010'!AG31+'9420'!AK31+'9430'!AK31</f>
        <v>0</v>
      </c>
      <c r="AL31" s="75">
        <f>+'2010'!AH31+'9420'!AL31+'9430'!AL31</f>
        <v>0</v>
      </c>
      <c r="AM31" s="72">
        <f t="shared" si="30"/>
        <v>0</v>
      </c>
      <c r="AN31" s="75">
        <f>+'2010'!AJ31+'9420'!AN31+'9430'!AN31</f>
        <v>0</v>
      </c>
      <c r="AO31" s="75">
        <f>+'2010'!AK31+'9420'!AO31+'9430'!AO31</f>
        <v>0</v>
      </c>
      <c r="AP31" s="72">
        <f t="shared" si="31"/>
        <v>0</v>
      </c>
      <c r="AQ31" s="75">
        <f>+'2010'!AM31+'9420'!AQ31+'9430'!AQ31</f>
        <v>0</v>
      </c>
      <c r="AR31" s="75">
        <f>+'2010'!AN31+'9420'!AR31+'9430'!AR31</f>
        <v>0</v>
      </c>
      <c r="AS31" s="72">
        <f t="shared" si="32"/>
        <v>0</v>
      </c>
      <c r="AT31" s="75">
        <f>+'2010'!AP31+'9420'!AT31+'9430'!AT31</f>
        <v>0</v>
      </c>
      <c r="AU31" s="75">
        <f>+'2010'!AQ31+'9420'!AU31+'9430'!AU31</f>
        <v>0</v>
      </c>
      <c r="AV31" s="72">
        <f t="shared" si="33"/>
        <v>0</v>
      </c>
      <c r="AW31" s="75">
        <f>+'2010'!AS31+'9420'!AW31+'9430'!AW31</f>
        <v>0</v>
      </c>
      <c r="AX31" s="75">
        <f>+'2010'!AT31+'9420'!AX31+'9430'!AX31</f>
        <v>0</v>
      </c>
      <c r="AY31" s="72">
        <f t="shared" si="34"/>
        <v>0</v>
      </c>
      <c r="AZ31" s="75">
        <f>+'2010'!AV31+'9420'!AZ31+'9430'!AZ31</f>
        <v>0</v>
      </c>
      <c r="BA31" s="75">
        <f>+'2010'!AW31+'9420'!BA31+'9430'!BA31</f>
        <v>0</v>
      </c>
      <c r="BB31" s="72">
        <f t="shared" si="35"/>
        <v>0</v>
      </c>
      <c r="BC31" s="75">
        <f>+'2010'!AY31+'9420'!BC31+'9430'!BC31</f>
        <v>0</v>
      </c>
      <c r="BD31" s="75">
        <f>+'2010'!AZ31+'9420'!BD31+'9430'!BD31</f>
        <v>0</v>
      </c>
      <c r="BE31" s="72">
        <f t="shared" si="36"/>
        <v>0</v>
      </c>
      <c r="BF31" s="75">
        <f>+'2010'!BB31+'9420'!BF31+'9430'!BF31</f>
        <v>0</v>
      </c>
      <c r="BG31" s="75">
        <f>+'2010'!BC31+'9420'!BG31+'9430'!BG31</f>
        <v>0</v>
      </c>
      <c r="BH31" s="72">
        <f t="shared" si="37"/>
        <v>0</v>
      </c>
      <c r="BI31" s="75">
        <f>+'2010'!BE31+'9420'!BI31+'9430'!BI31</f>
        <v>0</v>
      </c>
      <c r="BJ31" s="75">
        <f>+'2010'!BF31+'9420'!BJ31+'9430'!BJ31</f>
        <v>0</v>
      </c>
      <c r="BK31" s="72">
        <f t="shared" si="38"/>
        <v>0</v>
      </c>
      <c r="BL31" s="75">
        <f>+'2010'!BH31+'9420'!BL31+'9430'!BL31</f>
        <v>0</v>
      </c>
      <c r="BM31" s="75">
        <f>+'2010'!BI31+'9420'!BM31+'9430'!BM31</f>
        <v>0</v>
      </c>
      <c r="BN31" s="72">
        <f t="shared" si="39"/>
        <v>0</v>
      </c>
      <c r="BO31" s="75">
        <f>+'2010'!BK31+'9420'!BO31+'9430'!BO31</f>
        <v>0</v>
      </c>
      <c r="BP31" s="75">
        <f>+'2010'!BL31+'9420'!BP31+'9430'!BP31</f>
        <v>0</v>
      </c>
      <c r="BQ31" s="72">
        <f t="shared" si="40"/>
        <v>0</v>
      </c>
      <c r="BR31" s="75">
        <f>+'2010'!BN31+'9420'!BR31+'9430'!BR31</f>
        <v>0</v>
      </c>
      <c r="BS31" s="75">
        <f>+'2010'!BO31+'9420'!BS31+'9430'!BS31</f>
        <v>0</v>
      </c>
    </row>
    <row r="32" spans="1:71" s="77" customFormat="1" ht="18" customHeight="1">
      <c r="A32" s="69">
        <v>5</v>
      </c>
      <c r="B32" s="238" t="s">
        <v>121</v>
      </c>
      <c r="C32" s="227">
        <f>+D32+E32</f>
        <v>86978.76268</v>
      </c>
      <c r="D32" s="227">
        <f>+SUM(D34:D35)</f>
        <v>81787.77320724</v>
      </c>
      <c r="E32" s="227">
        <f>+SUM(E34:E35)</f>
        <v>5190.989472760004</v>
      </c>
      <c r="F32" s="71"/>
      <c r="G32" s="72"/>
      <c r="H32" s="72"/>
      <c r="I32" s="72"/>
      <c r="J32" s="72"/>
      <c r="K32" s="72">
        <f>+SUM(K34:K35)</f>
        <v>0</v>
      </c>
      <c r="L32" s="72">
        <f>+M32+N32</f>
        <v>0</v>
      </c>
      <c r="M32" s="72">
        <f>+SUM(M34:M35)</f>
        <v>0</v>
      </c>
      <c r="N32" s="72">
        <f>+SUM(N34:N35)</f>
        <v>0</v>
      </c>
      <c r="O32" s="72">
        <f>+P32+Q32</f>
        <v>0</v>
      </c>
      <c r="P32" s="72">
        <f>+SUM(P34:P35)</f>
        <v>0</v>
      </c>
      <c r="Q32" s="72">
        <f>+SUM(Q34:Q35)</f>
        <v>0</v>
      </c>
      <c r="R32" s="72">
        <f>+S32+T32</f>
        <v>0</v>
      </c>
      <c r="S32" s="72">
        <f>+SUM(S34:S35)</f>
        <v>0</v>
      </c>
      <c r="T32" s="72">
        <f>+SUM(T34:T35)</f>
        <v>0</v>
      </c>
      <c r="U32" s="72">
        <f>+V32+W32</f>
        <v>0</v>
      </c>
      <c r="V32" s="72">
        <f>+SUM(V34:V35)</f>
        <v>0</v>
      </c>
      <c r="W32" s="72">
        <f>+SUM(W34:W35)</f>
        <v>0</v>
      </c>
      <c r="X32" s="72">
        <f>+Y32+Z32</f>
        <v>0</v>
      </c>
      <c r="Y32" s="72">
        <f>+SUM(Y34:Y35)</f>
        <v>0</v>
      </c>
      <c r="Z32" s="72">
        <f>+SUM(Z34:Z35)</f>
        <v>0</v>
      </c>
      <c r="AA32" s="72">
        <f>+AB32+AC32</f>
        <v>0</v>
      </c>
      <c r="AB32" s="72">
        <f>+SUM(AB34:AB35)</f>
        <v>0</v>
      </c>
      <c r="AC32" s="72">
        <f>+SUM(AC34:AC35)</f>
        <v>0</v>
      </c>
      <c r="AD32" s="72">
        <f>+AE32+AF32</f>
        <v>0</v>
      </c>
      <c r="AE32" s="72">
        <f>+SUM(AE34:AE35)</f>
        <v>0</v>
      </c>
      <c r="AF32" s="72">
        <f>+SUM(AF34:AF35)</f>
        <v>0</v>
      </c>
      <c r="AG32" s="72">
        <f>+AH32+AI32</f>
        <v>0</v>
      </c>
      <c r="AH32" s="72">
        <f>+SUM(AH34:AH35)</f>
        <v>0</v>
      </c>
      <c r="AI32" s="72">
        <f>+SUM(AI34:AI35)</f>
        <v>0</v>
      </c>
      <c r="AJ32" s="72">
        <f>+AK32+AL32</f>
        <v>0</v>
      </c>
      <c r="AK32" s="72">
        <f>+SUM(AK34:AK35)</f>
        <v>0</v>
      </c>
      <c r="AL32" s="72">
        <f>+SUM(AL34:AL35)</f>
        <v>0</v>
      </c>
      <c r="AM32" s="72">
        <f>+AN32+AO32</f>
        <v>0</v>
      </c>
      <c r="AN32" s="72">
        <f>+SUM(AN34:AN35)</f>
        <v>0</v>
      </c>
      <c r="AO32" s="72">
        <f>+SUM(AO34:AO35)</f>
        <v>0</v>
      </c>
      <c r="AP32" s="72">
        <f>+AQ32+AR32</f>
        <v>0</v>
      </c>
      <c r="AQ32" s="72">
        <f>+SUM(AQ34:AQ35)</f>
        <v>0</v>
      </c>
      <c r="AR32" s="72">
        <f>+SUM(AR34:AR35)</f>
        <v>0</v>
      </c>
      <c r="AS32" s="72">
        <f>+AT32+AU32</f>
        <v>0</v>
      </c>
      <c r="AT32" s="72">
        <f>+SUM(AT34:AT35)</f>
        <v>0</v>
      </c>
      <c r="AU32" s="72">
        <f>+SUM(AU34:AU35)</f>
        <v>0</v>
      </c>
      <c r="AV32" s="72">
        <f>+AW32+AX32</f>
        <v>0</v>
      </c>
      <c r="AW32" s="72">
        <f>+SUM(AW34:AW35)</f>
        <v>0</v>
      </c>
      <c r="AX32" s="72">
        <f>+SUM(AX34:AX35)</f>
        <v>0</v>
      </c>
      <c r="AY32" s="72">
        <f>+AZ32+BA32</f>
        <v>0</v>
      </c>
      <c r="AZ32" s="72">
        <f>+SUM(AZ34:AZ35)</f>
        <v>0</v>
      </c>
      <c r="BA32" s="72">
        <f>+SUM(BA34:BA35)</f>
        <v>0</v>
      </c>
      <c r="BB32" s="72">
        <f>+BC32+BD32</f>
        <v>0</v>
      </c>
      <c r="BC32" s="72">
        <f>+SUM(BC34:BC35)</f>
        <v>0</v>
      </c>
      <c r="BD32" s="72">
        <f>+SUM(BD34:BD35)</f>
        <v>0</v>
      </c>
      <c r="BE32" s="72">
        <f>+BF32+BG32</f>
        <v>0</v>
      </c>
      <c r="BF32" s="72">
        <f>+SUM(BF34:BF35)</f>
        <v>0</v>
      </c>
      <c r="BG32" s="72">
        <f>+SUM(BG34:BG35)</f>
        <v>0</v>
      </c>
      <c r="BH32" s="72">
        <f>+BI32+BJ32</f>
        <v>0</v>
      </c>
      <c r="BI32" s="72">
        <f>+SUM(BI34:BI35)</f>
        <v>0</v>
      </c>
      <c r="BJ32" s="72">
        <f>+SUM(BJ34:BJ35)</f>
        <v>0</v>
      </c>
      <c r="BK32" s="72">
        <f>+BL32+BM32</f>
        <v>0</v>
      </c>
      <c r="BL32" s="72">
        <f>+SUM(BL34:BL35)</f>
        <v>0</v>
      </c>
      <c r="BM32" s="72">
        <f>+SUM(BM34:BM35)</f>
        <v>0</v>
      </c>
      <c r="BN32" s="72">
        <f>+BO32+BP32</f>
        <v>0</v>
      </c>
      <c r="BO32" s="72">
        <f>+SUM(BO34:BO35)</f>
        <v>0</v>
      </c>
      <c r="BP32" s="72">
        <f>+SUM(BP34:BP35)</f>
        <v>0</v>
      </c>
      <c r="BQ32" s="72">
        <f>+BR32+BS32</f>
        <v>0</v>
      </c>
      <c r="BR32" s="72">
        <f>+SUM(BR34:BR35)</f>
        <v>0</v>
      </c>
      <c r="BS32" s="72">
        <f>+SUM(BS34:BS35)</f>
        <v>0</v>
      </c>
    </row>
    <row r="33" spans="1:71" ht="15">
      <c r="A33" s="73"/>
      <c r="B33" s="80" t="s">
        <v>98</v>
      </c>
      <c r="C33" s="228"/>
      <c r="D33" s="228"/>
      <c r="E33" s="228"/>
      <c r="F33" s="71"/>
      <c r="G33" s="75"/>
      <c r="H33" s="76"/>
      <c r="I33" s="72"/>
      <c r="J33" s="75"/>
      <c r="K33" s="76"/>
      <c r="L33" s="75"/>
      <c r="M33" s="75"/>
      <c r="N33" s="76"/>
      <c r="O33" s="75"/>
      <c r="P33" s="75"/>
      <c r="Q33" s="76"/>
      <c r="R33" s="75"/>
      <c r="S33" s="75"/>
      <c r="T33" s="76"/>
      <c r="U33" s="75"/>
      <c r="V33" s="75"/>
      <c r="W33" s="76"/>
      <c r="X33" s="75"/>
      <c r="Y33" s="75"/>
      <c r="Z33" s="76"/>
      <c r="AA33" s="75"/>
      <c r="AB33" s="75"/>
      <c r="AC33" s="76"/>
      <c r="AD33" s="75"/>
      <c r="AE33" s="75"/>
      <c r="AF33" s="76"/>
      <c r="AG33" s="75"/>
      <c r="AH33" s="75"/>
      <c r="AI33" s="76"/>
      <c r="AJ33" s="75"/>
      <c r="AK33" s="75"/>
      <c r="AL33" s="76"/>
      <c r="AM33" s="75"/>
      <c r="AN33" s="75"/>
      <c r="AO33" s="76"/>
      <c r="AP33" s="75"/>
      <c r="AQ33" s="75"/>
      <c r="AR33" s="76"/>
      <c r="AS33" s="75"/>
      <c r="AT33" s="75"/>
      <c r="AU33" s="76"/>
      <c r="AV33" s="75"/>
      <c r="AW33" s="75"/>
      <c r="AX33" s="76"/>
      <c r="AY33" s="75"/>
      <c r="AZ33" s="75"/>
      <c r="BA33" s="76"/>
      <c r="BB33" s="75"/>
      <c r="BC33" s="75"/>
      <c r="BD33" s="76"/>
      <c r="BE33" s="75"/>
      <c r="BF33" s="75"/>
      <c r="BG33" s="76"/>
      <c r="BH33" s="75"/>
      <c r="BI33" s="75"/>
      <c r="BJ33" s="76"/>
      <c r="BK33" s="75"/>
      <c r="BL33" s="75"/>
      <c r="BM33" s="76"/>
      <c r="BN33" s="75"/>
      <c r="BO33" s="75"/>
      <c r="BP33" s="76"/>
      <c r="BQ33" s="75"/>
      <c r="BR33" s="75"/>
      <c r="BS33" s="76"/>
    </row>
    <row r="34" spans="1:71" ht="27" customHeight="1">
      <c r="A34" s="73" t="s">
        <v>25</v>
      </c>
      <c r="B34" s="74" t="s">
        <v>122</v>
      </c>
      <c r="C34" s="227">
        <f>+D34+E34</f>
        <v>0</v>
      </c>
      <c r="D34" s="228">
        <f>+G34+J34+M34+P34+S34+V34+Y34+AB34+AE34+AH34+AK34+AN34+AQ34+AT34+AW34+AZ34+BC34+BF34+BI34+BL34+BO34+BR34</f>
        <v>0</v>
      </c>
      <c r="E34" s="228">
        <f>+H34+K34+N34+Q34+T34+W34+Z34+AC34+AF34+AI34+AL34+AO34+AR34+AU34+AX34+BA34+BD34+BG34+BJ34+BM34+BP34+BS34</f>
        <v>0</v>
      </c>
      <c r="F34" s="79"/>
      <c r="G34" s="75"/>
      <c r="H34" s="75"/>
      <c r="I34" s="72"/>
      <c r="J34" s="75"/>
      <c r="K34" s="75">
        <f>+'2010'!G34+'9420'!K34+'9430'!K34</f>
        <v>0</v>
      </c>
      <c r="L34" s="72">
        <f>+M34+N34</f>
        <v>0</v>
      </c>
      <c r="M34" s="75">
        <f>+'2010'!I34+'9420'!M34+'9430'!M34</f>
        <v>0</v>
      </c>
      <c r="N34" s="75">
        <f>+'2010'!J34+'9420'!N34+'9430'!N34</f>
        <v>0</v>
      </c>
      <c r="O34" s="72">
        <f>+P34+Q34</f>
        <v>0</v>
      </c>
      <c r="P34" s="75">
        <f>+'2010'!L34+'9420'!P34+'9430'!P34</f>
        <v>0</v>
      </c>
      <c r="Q34" s="75">
        <f>+'2010'!M34+'9420'!Q34+'9430'!Q34</f>
        <v>0</v>
      </c>
      <c r="R34" s="72">
        <f>+S34+T34</f>
        <v>0</v>
      </c>
      <c r="S34" s="75">
        <f>+'2010'!O34+'9420'!S34+'9430'!S34</f>
        <v>0</v>
      </c>
      <c r="T34" s="75">
        <f>+'2010'!P34+'9420'!T34+'9430'!T34</f>
        <v>0</v>
      </c>
      <c r="U34" s="72">
        <f>+V34+W34</f>
        <v>0</v>
      </c>
      <c r="V34" s="75">
        <f>+'2010'!R34+'9420'!V34+'9430'!V34</f>
        <v>0</v>
      </c>
      <c r="W34" s="75">
        <f>+'2010'!S34+'9420'!W34+'9430'!W34</f>
        <v>0</v>
      </c>
      <c r="X34" s="72">
        <f>+Y34+Z34</f>
        <v>0</v>
      </c>
      <c r="Y34" s="75">
        <f>+'2010'!U34+'9420'!Y34+'9430'!Y34</f>
        <v>0</v>
      </c>
      <c r="Z34" s="75">
        <f>+'2010'!V34+'9420'!Z34+'9430'!Z34</f>
        <v>0</v>
      </c>
      <c r="AA34" s="72">
        <f>+AB34+AC34</f>
        <v>0</v>
      </c>
      <c r="AB34" s="75">
        <f>+'2010'!X34+'9420'!AB34+'9430'!AB34</f>
        <v>0</v>
      </c>
      <c r="AC34" s="75">
        <f>+'2010'!Y34+'9420'!AC34+'9430'!AC34</f>
        <v>0</v>
      </c>
      <c r="AD34" s="72">
        <f>+AE34+AF34</f>
        <v>0</v>
      </c>
      <c r="AE34" s="75">
        <f>+'2010'!AA34+'9420'!AE34+'9430'!AE34</f>
        <v>0</v>
      </c>
      <c r="AF34" s="75">
        <f>+'2010'!AB34+'9420'!AF34+'9430'!AF34</f>
        <v>0</v>
      </c>
      <c r="AG34" s="72">
        <f>+AH34+AI34</f>
        <v>0</v>
      </c>
      <c r="AH34" s="75">
        <f>+'2010'!AD34+'9420'!AH34+'9430'!AH34</f>
        <v>0</v>
      </c>
      <c r="AI34" s="75">
        <f>+'2010'!AE34+'9420'!AI34+'9430'!AI34</f>
        <v>0</v>
      </c>
      <c r="AJ34" s="72">
        <f>+AK34+AL34</f>
        <v>0</v>
      </c>
      <c r="AK34" s="75">
        <f>+'2010'!AG34+'9420'!AK34+'9430'!AK34</f>
        <v>0</v>
      </c>
      <c r="AL34" s="75">
        <f>+'2010'!AH34+'9420'!AL34+'9430'!AL34</f>
        <v>0</v>
      </c>
      <c r="AM34" s="72">
        <f>+AN34+AO34</f>
        <v>0</v>
      </c>
      <c r="AN34" s="75">
        <f>+'2010'!AJ34+'9420'!AN34+'9430'!AN34</f>
        <v>0</v>
      </c>
      <c r="AO34" s="75">
        <f>+'2010'!AK34+'9420'!AO34+'9430'!AO34</f>
        <v>0</v>
      </c>
      <c r="AP34" s="72">
        <f>+AQ34+AR34</f>
        <v>0</v>
      </c>
      <c r="AQ34" s="75">
        <f>+'2010'!AM34+'9420'!AQ34+'9430'!AQ34</f>
        <v>0</v>
      </c>
      <c r="AR34" s="75">
        <f>+'2010'!AN34+'9420'!AR34+'9430'!AR34</f>
        <v>0</v>
      </c>
      <c r="AS34" s="72">
        <f>+AT34+AU34</f>
        <v>0</v>
      </c>
      <c r="AT34" s="75">
        <f>+'2010'!AP34+'9420'!AT34+'9430'!AT34</f>
        <v>0</v>
      </c>
      <c r="AU34" s="75">
        <f>+'2010'!AQ34+'9420'!AU34+'9430'!AU34</f>
        <v>0</v>
      </c>
      <c r="AV34" s="72">
        <f>+AW34+AX34</f>
        <v>0</v>
      </c>
      <c r="AW34" s="75">
        <f>+'2010'!AS34+'9420'!AW34+'9430'!AW34</f>
        <v>0</v>
      </c>
      <c r="AX34" s="75">
        <f>+'2010'!AT34+'9420'!AX34+'9430'!AX34</f>
        <v>0</v>
      </c>
      <c r="AY34" s="72">
        <f>+AZ34+BA34</f>
        <v>0</v>
      </c>
      <c r="AZ34" s="75">
        <f>+'2010'!AV34+'9420'!AZ34+'9430'!AZ34</f>
        <v>0</v>
      </c>
      <c r="BA34" s="75">
        <f>+'2010'!AW34+'9420'!BA34+'9430'!BA34</f>
        <v>0</v>
      </c>
      <c r="BB34" s="72">
        <f>+BC34+BD34</f>
        <v>0</v>
      </c>
      <c r="BC34" s="75">
        <f>+'2010'!AY34+'9420'!BC34+'9430'!BC34</f>
        <v>0</v>
      </c>
      <c r="BD34" s="75">
        <f>+'2010'!AZ34+'9420'!BD34+'9430'!BD34</f>
        <v>0</v>
      </c>
      <c r="BE34" s="72">
        <f>+BF34+BG34</f>
        <v>0</v>
      </c>
      <c r="BF34" s="75">
        <f>+'2010'!BB34+'9420'!BF34+'9430'!BF34</f>
        <v>0</v>
      </c>
      <c r="BG34" s="75">
        <f>+'2010'!BC34+'9420'!BG34+'9430'!BG34</f>
        <v>0</v>
      </c>
      <c r="BH34" s="72">
        <f>+BI34+BJ34</f>
        <v>0</v>
      </c>
      <c r="BI34" s="75">
        <f>+'2010'!BE34+'9420'!BI34+'9430'!BI34</f>
        <v>0</v>
      </c>
      <c r="BJ34" s="75">
        <f>+'2010'!BF34+'9420'!BJ34+'9430'!BJ34</f>
        <v>0</v>
      </c>
      <c r="BK34" s="72">
        <f>+BL34+BM34</f>
        <v>0</v>
      </c>
      <c r="BL34" s="75">
        <f>+'2010'!BH34+'9420'!BL34+'9430'!BL34</f>
        <v>0</v>
      </c>
      <c r="BM34" s="75">
        <f>+'2010'!BI34+'9420'!BM34+'9430'!BM34</f>
        <v>0</v>
      </c>
      <c r="BN34" s="72">
        <f>+BO34+BP34</f>
        <v>0</v>
      </c>
      <c r="BO34" s="75">
        <f>+'2010'!BK34+'9420'!BO34+'9430'!BO34</f>
        <v>0</v>
      </c>
      <c r="BP34" s="75">
        <f>+'2010'!BL34+'9420'!BP34+'9430'!BP34</f>
        <v>0</v>
      </c>
      <c r="BQ34" s="72">
        <f>+BR34+BS34</f>
        <v>0</v>
      </c>
      <c r="BR34" s="75">
        <f>+'2010'!BN34+'9420'!BR34+'9430'!BR34</f>
        <v>0</v>
      </c>
      <c r="BS34" s="75">
        <f>+'2010'!BO34+'9420'!BS34+'9430'!BS34</f>
        <v>0</v>
      </c>
    </row>
    <row r="35" spans="1:71" ht="16.5" customHeight="1">
      <c r="A35" s="73" t="s">
        <v>26</v>
      </c>
      <c r="B35" s="237" t="s">
        <v>123</v>
      </c>
      <c r="C35" s="227">
        <f>+D35+E35</f>
        <v>86978.76268</v>
      </c>
      <c r="D35" s="228">
        <f>'2010'!D35+'9420'!D35+'9430'!D35</f>
        <v>81787.77320724</v>
      </c>
      <c r="E35" s="228">
        <f>'2010'!E35+'9420'!E35+'9430'!E35</f>
        <v>5190.989472760004</v>
      </c>
      <c r="F35" s="71"/>
      <c r="G35" s="75"/>
      <c r="H35" s="75"/>
      <c r="I35" s="72"/>
      <c r="J35" s="75"/>
      <c r="K35" s="75">
        <f>+'2010'!G35+'9420'!K35+'9430'!K35</f>
        <v>0</v>
      </c>
      <c r="L35" s="72">
        <f>+M35+N35</f>
        <v>0</v>
      </c>
      <c r="M35" s="75">
        <f>+'2010'!I35+'9420'!M35+'9430'!M35</f>
        <v>0</v>
      </c>
      <c r="N35" s="75">
        <f>+'2010'!J35+'9420'!N35+'9430'!N35</f>
        <v>0</v>
      </c>
      <c r="O35" s="72">
        <f>+P35+Q35</f>
        <v>0</v>
      </c>
      <c r="P35" s="75">
        <f>+'2010'!L35+'9420'!P35+'9430'!P35</f>
        <v>0</v>
      </c>
      <c r="Q35" s="75">
        <f>+'2010'!M35+'9420'!Q35+'9430'!Q35</f>
        <v>0</v>
      </c>
      <c r="R35" s="72">
        <f>+S35+T35</f>
        <v>0</v>
      </c>
      <c r="S35" s="75">
        <f>+'2010'!O35+'9420'!S35+'9430'!S35</f>
        <v>0</v>
      </c>
      <c r="T35" s="75">
        <f>+'2010'!P35+'9420'!T35+'9430'!T35</f>
        <v>0</v>
      </c>
      <c r="U35" s="72">
        <f>+V35+W35</f>
        <v>0</v>
      </c>
      <c r="V35" s="75">
        <f>+'2010'!R35+'9420'!V35+'9430'!V35</f>
        <v>0</v>
      </c>
      <c r="W35" s="75">
        <f>+'2010'!S35+'9420'!W35+'9430'!W35</f>
        <v>0</v>
      </c>
      <c r="X35" s="72">
        <f>+Y35+Z35</f>
        <v>0</v>
      </c>
      <c r="Y35" s="75">
        <f>+'2010'!U35+'9420'!Y35+'9430'!Y35</f>
        <v>0</v>
      </c>
      <c r="Z35" s="75">
        <f>+'2010'!V35+'9420'!Z35+'9430'!Z35</f>
        <v>0</v>
      </c>
      <c r="AA35" s="72">
        <f>+AB35+AC35</f>
        <v>0</v>
      </c>
      <c r="AB35" s="75">
        <f>+'2010'!X35+'9420'!AB35+'9430'!AB35</f>
        <v>0</v>
      </c>
      <c r="AC35" s="75">
        <f>+'2010'!Y35+'9420'!AC35+'9430'!AC35</f>
        <v>0</v>
      </c>
      <c r="AD35" s="72">
        <f>+AE35+AF35</f>
        <v>0</v>
      </c>
      <c r="AE35" s="75">
        <f>+'2010'!AA35+'9420'!AE35+'9430'!AE35</f>
        <v>0</v>
      </c>
      <c r="AF35" s="75">
        <f>+'2010'!AB35+'9420'!AF35+'9430'!AF35</f>
        <v>0</v>
      </c>
      <c r="AG35" s="72">
        <f>+AH35+AI35</f>
        <v>0</v>
      </c>
      <c r="AH35" s="75">
        <f>+'2010'!AD35+'9420'!AH35+'9430'!AH35</f>
        <v>0</v>
      </c>
      <c r="AI35" s="75">
        <f>+'2010'!AE35+'9420'!AI35+'9430'!AI35</f>
        <v>0</v>
      </c>
      <c r="AJ35" s="72">
        <f>+AK35+AL35</f>
        <v>0</v>
      </c>
      <c r="AK35" s="75">
        <f>+'2010'!AG35+'9420'!AK35+'9430'!AK35</f>
        <v>0</v>
      </c>
      <c r="AL35" s="75">
        <f>+'2010'!AH35+'9420'!AL35+'9430'!AL35</f>
        <v>0</v>
      </c>
      <c r="AM35" s="72">
        <f>+AN35+AO35</f>
        <v>0</v>
      </c>
      <c r="AN35" s="75">
        <f>+'2010'!AJ35+'9420'!AN35+'9430'!AN35</f>
        <v>0</v>
      </c>
      <c r="AO35" s="75">
        <f>+'2010'!AK35+'9420'!AO35+'9430'!AO35</f>
        <v>0</v>
      </c>
      <c r="AP35" s="72">
        <f>+AQ35+AR35</f>
        <v>0</v>
      </c>
      <c r="AQ35" s="75">
        <f>+'2010'!AM35+'9420'!AQ35+'9430'!AQ35</f>
        <v>0</v>
      </c>
      <c r="AR35" s="75">
        <f>+'2010'!AN35+'9420'!AR35+'9430'!AR35</f>
        <v>0</v>
      </c>
      <c r="AS35" s="72">
        <f>+AT35+AU35</f>
        <v>0</v>
      </c>
      <c r="AT35" s="75">
        <f>+'2010'!AP35+'9420'!AT35+'9430'!AT35</f>
        <v>0</v>
      </c>
      <c r="AU35" s="75">
        <f>+'2010'!AQ35+'9420'!AU35+'9430'!AU35</f>
        <v>0</v>
      </c>
      <c r="AV35" s="72">
        <f>+AW35+AX35</f>
        <v>0</v>
      </c>
      <c r="AW35" s="75">
        <f>+'2010'!AS35+'9420'!AW35+'9430'!AW35</f>
        <v>0</v>
      </c>
      <c r="AX35" s="75">
        <f>+'2010'!AT35+'9420'!AX35+'9430'!AX35</f>
        <v>0</v>
      </c>
      <c r="AY35" s="72">
        <f>+AZ35+BA35</f>
        <v>0</v>
      </c>
      <c r="AZ35" s="75">
        <f>+'2010'!AV35+'9420'!AZ35+'9430'!AZ35</f>
        <v>0</v>
      </c>
      <c r="BA35" s="75">
        <f>+'2010'!AW35+'9420'!BA35+'9430'!BA35</f>
        <v>0</v>
      </c>
      <c r="BB35" s="72">
        <f>+BC35+BD35</f>
        <v>0</v>
      </c>
      <c r="BC35" s="75">
        <f>+'2010'!AY35+'9420'!BC35+'9430'!BC35</f>
        <v>0</v>
      </c>
      <c r="BD35" s="75">
        <f>+'2010'!AZ35+'9420'!BD35+'9430'!BD35</f>
        <v>0</v>
      </c>
      <c r="BE35" s="72">
        <f>+BF35+BG35</f>
        <v>0</v>
      </c>
      <c r="BF35" s="75">
        <f>+'2010'!BB35+'9420'!BF35+'9430'!BF35</f>
        <v>0</v>
      </c>
      <c r="BG35" s="75">
        <f>+'2010'!BC35+'9420'!BG35+'9430'!BG35</f>
        <v>0</v>
      </c>
      <c r="BH35" s="72">
        <f>+BI35+BJ35</f>
        <v>0</v>
      </c>
      <c r="BI35" s="75">
        <f>+'2010'!BE35+'9420'!BI35+'9430'!BI35</f>
        <v>0</v>
      </c>
      <c r="BJ35" s="75">
        <f>+'2010'!BF35+'9420'!BJ35+'9430'!BJ35</f>
        <v>0</v>
      </c>
      <c r="BK35" s="72">
        <f>+BL35+BM35</f>
        <v>0</v>
      </c>
      <c r="BL35" s="75">
        <f>+'2010'!BH35+'9420'!BL35+'9430'!BL35</f>
        <v>0</v>
      </c>
      <c r="BM35" s="75">
        <f>+'2010'!BI35+'9420'!BM35+'9430'!BM35</f>
        <v>0</v>
      </c>
      <c r="BN35" s="72">
        <f>+BO35+BP35</f>
        <v>0</v>
      </c>
      <c r="BO35" s="75">
        <f>+'2010'!BK35+'9420'!BO35+'9430'!BO35</f>
        <v>0</v>
      </c>
      <c r="BP35" s="75">
        <f>+'2010'!BL35+'9420'!BP35+'9430'!BP35</f>
        <v>0</v>
      </c>
      <c r="BQ35" s="72">
        <f>+BR35+BS35</f>
        <v>0</v>
      </c>
      <c r="BR35" s="75">
        <f>+'2010'!BN35+'9420'!BR35+'9430'!BR35</f>
        <v>0</v>
      </c>
      <c r="BS35" s="75">
        <f>+'2010'!BO35+'9420'!BS35+'9430'!BS35</f>
        <v>0</v>
      </c>
    </row>
    <row r="36" spans="1:71" s="77" customFormat="1" ht="14.25">
      <c r="A36" s="69">
        <v>6</v>
      </c>
      <c r="B36" s="70" t="s">
        <v>124</v>
      </c>
      <c r="C36" s="227">
        <f>+D36+E36</f>
        <v>284043.22000000003</v>
      </c>
      <c r="D36" s="227">
        <f>SUM(D38:D75)</f>
        <v>263844.9698</v>
      </c>
      <c r="E36" s="227">
        <f>SUM(E38:E75)</f>
        <v>20198.25020000001</v>
      </c>
      <c r="F36" s="71"/>
      <c r="G36" s="72"/>
      <c r="H36" s="72"/>
      <c r="I36" s="72"/>
      <c r="J36" s="72"/>
      <c r="K36" s="72">
        <f>+SUM(K38:K75)</f>
        <v>0</v>
      </c>
      <c r="L36" s="72">
        <f>+M36+N36</f>
        <v>0</v>
      </c>
      <c r="M36" s="72">
        <f>+SUM(M38:M75)</f>
        <v>0</v>
      </c>
      <c r="N36" s="72">
        <f>+SUM(N38:N75)</f>
        <v>0</v>
      </c>
      <c r="O36" s="72">
        <f>+P36+Q36</f>
        <v>0</v>
      </c>
      <c r="P36" s="72">
        <f>+SUM(P38:P75)</f>
        <v>0</v>
      </c>
      <c r="Q36" s="72">
        <f>+SUM(Q38:Q75)</f>
        <v>0</v>
      </c>
      <c r="R36" s="72">
        <f>+S36+T36</f>
        <v>0</v>
      </c>
      <c r="S36" s="72">
        <f>+SUM(S38:S75)</f>
        <v>0</v>
      </c>
      <c r="T36" s="72">
        <f>+SUM(T38:T75)</f>
        <v>0</v>
      </c>
      <c r="U36" s="72">
        <f>+V36+W36</f>
        <v>0</v>
      </c>
      <c r="V36" s="72">
        <f>+SUM(V38:V75)</f>
        <v>0</v>
      </c>
      <c r="W36" s="72">
        <f>+SUM(W38:W75)</f>
        <v>0</v>
      </c>
      <c r="X36" s="72">
        <f>+Y36+Z36</f>
        <v>0</v>
      </c>
      <c r="Y36" s="72">
        <f>+SUM(Y38:Y75)</f>
        <v>0</v>
      </c>
      <c r="Z36" s="72">
        <f>+SUM(Z38:Z75)</f>
        <v>0</v>
      </c>
      <c r="AA36" s="72">
        <f>+AB36+AC36</f>
        <v>0</v>
      </c>
      <c r="AB36" s="72">
        <f>+SUM(AB38:AB75)</f>
        <v>0</v>
      </c>
      <c r="AC36" s="72">
        <f>+SUM(AC38:AC75)</f>
        <v>0</v>
      </c>
      <c r="AD36" s="72">
        <f>+AE36+AF36</f>
        <v>0</v>
      </c>
      <c r="AE36" s="72">
        <f>+SUM(AE38:AE75)</f>
        <v>0</v>
      </c>
      <c r="AF36" s="72">
        <f>+SUM(AF38:AF75)</f>
        <v>0</v>
      </c>
      <c r="AG36" s="72">
        <f>+AH36+AI36</f>
        <v>0</v>
      </c>
      <c r="AH36" s="72">
        <f>+SUM(AH38:AH75)</f>
        <v>0</v>
      </c>
      <c r="AI36" s="72">
        <f>+SUM(AI38:AI75)</f>
        <v>0</v>
      </c>
      <c r="AJ36" s="72">
        <f>+AK36+AL36</f>
        <v>0</v>
      </c>
      <c r="AK36" s="72">
        <f>+SUM(AK38:AK75)</f>
        <v>0</v>
      </c>
      <c r="AL36" s="72">
        <f>+SUM(AL38:AL75)</f>
        <v>0</v>
      </c>
      <c r="AM36" s="72">
        <f>+AN36+AO36</f>
        <v>0</v>
      </c>
      <c r="AN36" s="72">
        <f>+SUM(AN38:AN75)</f>
        <v>0</v>
      </c>
      <c r="AO36" s="72">
        <f>+SUM(AO38:AO75)</f>
        <v>0</v>
      </c>
      <c r="AP36" s="72">
        <f>+AQ36+AR36</f>
        <v>0</v>
      </c>
      <c r="AQ36" s="72">
        <f>+SUM(AQ38:AQ75)</f>
        <v>0</v>
      </c>
      <c r="AR36" s="72">
        <f>+SUM(AR38:AR75)</f>
        <v>0</v>
      </c>
      <c r="AS36" s="72">
        <f>+AT36+AU36</f>
        <v>0</v>
      </c>
      <c r="AT36" s="72">
        <f>+SUM(AT38:AT75)</f>
        <v>0</v>
      </c>
      <c r="AU36" s="72">
        <f>+SUM(AU38:AU75)</f>
        <v>0</v>
      </c>
      <c r="AV36" s="72">
        <f>+AW36+AX36</f>
        <v>0</v>
      </c>
      <c r="AW36" s="72">
        <f>+SUM(AW38:AW75)</f>
        <v>0</v>
      </c>
      <c r="AX36" s="72">
        <f>+SUM(AX38:AX75)</f>
        <v>0</v>
      </c>
      <c r="AY36" s="72">
        <f>+AZ36+BA36</f>
        <v>0</v>
      </c>
      <c r="AZ36" s="72">
        <f>+SUM(AZ38:AZ75)</f>
        <v>0</v>
      </c>
      <c r="BA36" s="72">
        <f>+SUM(BA38:BA75)</f>
        <v>0</v>
      </c>
      <c r="BB36" s="72">
        <f>+BC36+BD36</f>
        <v>0</v>
      </c>
      <c r="BC36" s="72">
        <f>+SUM(BC38:BC75)</f>
        <v>0</v>
      </c>
      <c r="BD36" s="72">
        <f>+SUM(BD38:BD75)</f>
        <v>0</v>
      </c>
      <c r="BE36" s="72">
        <f>+BF36+BG36</f>
        <v>0</v>
      </c>
      <c r="BF36" s="72">
        <f>+SUM(BF38:BF75)</f>
        <v>0</v>
      </c>
      <c r="BG36" s="72">
        <f>+SUM(BG38:BG75)</f>
        <v>0</v>
      </c>
      <c r="BH36" s="72">
        <f>+BI36+BJ36</f>
        <v>0</v>
      </c>
      <c r="BI36" s="72">
        <f>+SUM(BI38:BI75)</f>
        <v>0</v>
      </c>
      <c r="BJ36" s="72">
        <f>+SUM(BJ38:BJ75)</f>
        <v>0</v>
      </c>
      <c r="BK36" s="72">
        <f>+BL36+BM36</f>
        <v>0</v>
      </c>
      <c r="BL36" s="72">
        <f>+SUM(BL38:BL75)</f>
        <v>0</v>
      </c>
      <c r="BM36" s="72">
        <f>+SUM(BM38:BM75)</f>
        <v>0</v>
      </c>
      <c r="BN36" s="72">
        <f>+BO36+BP36</f>
        <v>0</v>
      </c>
      <c r="BO36" s="72">
        <f>+SUM(BO38:BO75)</f>
        <v>0</v>
      </c>
      <c r="BP36" s="72">
        <f>+SUM(BP38:BP75)</f>
        <v>0</v>
      </c>
      <c r="BQ36" s="72">
        <f>+BR36+BS36</f>
        <v>0</v>
      </c>
      <c r="BR36" s="72">
        <f>+SUM(BR38:BR75)</f>
        <v>0</v>
      </c>
      <c r="BS36" s="72">
        <f>+SUM(BS38:BS75)</f>
        <v>0</v>
      </c>
    </row>
    <row r="37" spans="1:71" ht="15">
      <c r="A37" s="73"/>
      <c r="B37" s="80" t="s">
        <v>98</v>
      </c>
      <c r="C37" s="228"/>
      <c r="D37" s="228"/>
      <c r="E37" s="228"/>
      <c r="F37" s="71"/>
      <c r="G37" s="75"/>
      <c r="H37" s="76"/>
      <c r="I37" s="72"/>
      <c r="J37" s="75"/>
      <c r="K37" s="76"/>
      <c r="L37" s="75"/>
      <c r="M37" s="75"/>
      <c r="N37" s="76"/>
      <c r="O37" s="75"/>
      <c r="P37" s="75"/>
      <c r="Q37" s="76"/>
      <c r="R37" s="75"/>
      <c r="S37" s="75"/>
      <c r="T37" s="76"/>
      <c r="U37" s="75"/>
      <c r="V37" s="75"/>
      <c r="W37" s="76"/>
      <c r="X37" s="75"/>
      <c r="Y37" s="75"/>
      <c r="Z37" s="76"/>
      <c r="AA37" s="75"/>
      <c r="AB37" s="75"/>
      <c r="AC37" s="76"/>
      <c r="AD37" s="75"/>
      <c r="AE37" s="75"/>
      <c r="AF37" s="76"/>
      <c r="AG37" s="75"/>
      <c r="AH37" s="75"/>
      <c r="AI37" s="76"/>
      <c r="AJ37" s="75"/>
      <c r="AK37" s="75"/>
      <c r="AL37" s="76"/>
      <c r="AM37" s="75"/>
      <c r="AN37" s="75"/>
      <c r="AO37" s="76"/>
      <c r="AP37" s="75"/>
      <c r="AQ37" s="75"/>
      <c r="AR37" s="76"/>
      <c r="AS37" s="75"/>
      <c r="AT37" s="75"/>
      <c r="AU37" s="76"/>
      <c r="AV37" s="75"/>
      <c r="AW37" s="75"/>
      <c r="AX37" s="76"/>
      <c r="AY37" s="75"/>
      <c r="AZ37" s="75"/>
      <c r="BA37" s="76"/>
      <c r="BB37" s="75"/>
      <c r="BC37" s="75"/>
      <c r="BD37" s="76"/>
      <c r="BE37" s="75"/>
      <c r="BF37" s="75"/>
      <c r="BG37" s="76"/>
      <c r="BH37" s="75"/>
      <c r="BI37" s="75"/>
      <c r="BJ37" s="76"/>
      <c r="BK37" s="75"/>
      <c r="BL37" s="75"/>
      <c r="BM37" s="76"/>
      <c r="BN37" s="75"/>
      <c r="BO37" s="75"/>
      <c r="BP37" s="76"/>
      <c r="BQ37" s="75"/>
      <c r="BR37" s="75"/>
      <c r="BS37" s="76"/>
    </row>
    <row r="38" spans="1:71" ht="27.75" customHeight="1">
      <c r="A38" s="81" t="s">
        <v>27</v>
      </c>
      <c r="B38" s="237" t="s">
        <v>125</v>
      </c>
      <c r="C38" s="227">
        <f>D38+E38</f>
        <v>28881.5</v>
      </c>
      <c r="D38" s="229">
        <f>'2010'!D38+'9420'!D38+'9430'!D38</f>
        <v>27235.2545</v>
      </c>
      <c r="E38" s="229">
        <f>'2010'!E38+'9420'!E38+'9430'!E38</f>
        <v>1646.245500000001</v>
      </c>
      <c r="F38" s="79"/>
      <c r="G38" s="75"/>
      <c r="H38" s="75"/>
      <c r="I38" s="72"/>
      <c r="J38" s="75"/>
      <c r="K38" s="75">
        <f>+'2010'!G38+'9420'!K38+'9430'!K38</f>
        <v>0</v>
      </c>
      <c r="L38" s="72">
        <f aca="true" t="shared" si="41" ref="L38:L75">+M38+N38</f>
        <v>0</v>
      </c>
      <c r="M38" s="75">
        <f>+'2010'!I38+'9420'!M38+'9430'!M38</f>
        <v>0</v>
      </c>
      <c r="N38" s="75">
        <f>+'2010'!J38+'9420'!N38+'9430'!N38</f>
        <v>0</v>
      </c>
      <c r="O38" s="72">
        <f aca="true" t="shared" si="42" ref="O38:O75">+P38+Q38</f>
        <v>0</v>
      </c>
      <c r="P38" s="75">
        <f>+'2010'!L38+'9420'!P38+'9430'!P38</f>
        <v>0</v>
      </c>
      <c r="Q38" s="75">
        <f>+'2010'!M38+'9420'!Q38+'9430'!Q38</f>
        <v>0</v>
      </c>
      <c r="R38" s="72">
        <f aca="true" t="shared" si="43" ref="R38:R75">+S38+T38</f>
        <v>0</v>
      </c>
      <c r="S38" s="75">
        <f>+'2010'!O38+'9420'!S38+'9430'!S38</f>
        <v>0</v>
      </c>
      <c r="T38" s="75">
        <f>+'2010'!P38+'9420'!T38+'9430'!T38</f>
        <v>0</v>
      </c>
      <c r="U38" s="72">
        <f aca="true" t="shared" si="44" ref="U38:U75">+V38+W38</f>
        <v>0</v>
      </c>
      <c r="V38" s="75">
        <f>+'2010'!R38+'9420'!V38+'9430'!V38</f>
        <v>0</v>
      </c>
      <c r="W38" s="75">
        <f>+'2010'!S38+'9420'!W38+'9430'!W38</f>
        <v>0</v>
      </c>
      <c r="X38" s="72">
        <f aca="true" t="shared" si="45" ref="X38:X75">+Y38+Z38</f>
        <v>0</v>
      </c>
      <c r="Y38" s="75">
        <f>+'2010'!U38+'9420'!Y38+'9430'!Y38</f>
        <v>0</v>
      </c>
      <c r="Z38" s="75">
        <f>+'2010'!V38+'9420'!Z38+'9430'!Z38</f>
        <v>0</v>
      </c>
      <c r="AA38" s="72">
        <f aca="true" t="shared" si="46" ref="AA38:AA75">+AB38+AC38</f>
        <v>0</v>
      </c>
      <c r="AB38" s="75">
        <f>+'2010'!X38+'9420'!AB38+'9430'!AB38</f>
        <v>0</v>
      </c>
      <c r="AC38" s="75">
        <f>+'2010'!Y38+'9420'!AC38+'9430'!AC38</f>
        <v>0</v>
      </c>
      <c r="AD38" s="72">
        <f aca="true" t="shared" si="47" ref="AD38:AD75">+AE38+AF38</f>
        <v>0</v>
      </c>
      <c r="AE38" s="75">
        <f>+'2010'!AA38+'9420'!AE38+'9430'!AE38</f>
        <v>0</v>
      </c>
      <c r="AF38" s="75">
        <f>+'2010'!AB38+'9420'!AF38+'9430'!AF38</f>
        <v>0</v>
      </c>
      <c r="AG38" s="72">
        <f aca="true" t="shared" si="48" ref="AG38:AG75">+AH38+AI38</f>
        <v>0</v>
      </c>
      <c r="AH38" s="75">
        <f>+'2010'!AD38+'9420'!AH38+'9430'!AH38</f>
        <v>0</v>
      </c>
      <c r="AI38" s="75">
        <f>+'2010'!AE38+'9420'!AI38+'9430'!AI38</f>
        <v>0</v>
      </c>
      <c r="AJ38" s="72">
        <f aca="true" t="shared" si="49" ref="AJ38:AJ75">+AK38+AL38</f>
        <v>0</v>
      </c>
      <c r="AK38" s="75">
        <f>+'2010'!AG38+'9420'!AK38+'9430'!AK38</f>
        <v>0</v>
      </c>
      <c r="AL38" s="75">
        <f>+'2010'!AH38+'9420'!AL38+'9430'!AL38</f>
        <v>0</v>
      </c>
      <c r="AM38" s="72">
        <f aca="true" t="shared" si="50" ref="AM38:AM75">+AN38+AO38</f>
        <v>0</v>
      </c>
      <c r="AN38" s="75">
        <f>+'2010'!AJ38+'9420'!AN38+'9430'!AN38</f>
        <v>0</v>
      </c>
      <c r="AO38" s="75">
        <f>+'2010'!AK38+'9420'!AO38+'9430'!AO38</f>
        <v>0</v>
      </c>
      <c r="AP38" s="72">
        <f aca="true" t="shared" si="51" ref="AP38:AP75">+AQ38+AR38</f>
        <v>0</v>
      </c>
      <c r="AQ38" s="75">
        <f>+'2010'!AM38+'9420'!AQ38+'9430'!AQ38</f>
        <v>0</v>
      </c>
      <c r="AR38" s="75">
        <f>+'2010'!AN38+'9420'!AR38+'9430'!AR38</f>
        <v>0</v>
      </c>
      <c r="AS38" s="72">
        <f aca="true" t="shared" si="52" ref="AS38:AS75">+AT38+AU38</f>
        <v>0</v>
      </c>
      <c r="AT38" s="75">
        <f>+'2010'!AP38+'9420'!AT38+'9430'!AT38</f>
        <v>0</v>
      </c>
      <c r="AU38" s="75">
        <f>+'2010'!AQ38+'9420'!AU38+'9430'!AU38</f>
        <v>0</v>
      </c>
      <c r="AV38" s="72">
        <f aca="true" t="shared" si="53" ref="AV38:AV75">+AW38+AX38</f>
        <v>0</v>
      </c>
      <c r="AW38" s="75">
        <f>+'2010'!AS38+'9420'!AW38+'9430'!AW38</f>
        <v>0</v>
      </c>
      <c r="AX38" s="75">
        <f>+'2010'!AT38+'9420'!AX38+'9430'!AX38</f>
        <v>0</v>
      </c>
      <c r="AY38" s="72">
        <f aca="true" t="shared" si="54" ref="AY38:AY75">+AZ38+BA38</f>
        <v>0</v>
      </c>
      <c r="AZ38" s="75">
        <f>+'2010'!AV38+'9420'!AZ38+'9430'!AZ38</f>
        <v>0</v>
      </c>
      <c r="BA38" s="75">
        <f>+'2010'!AW38+'9420'!BA38+'9430'!BA38</f>
        <v>0</v>
      </c>
      <c r="BB38" s="72">
        <f aca="true" t="shared" si="55" ref="BB38:BB75">+BC38+BD38</f>
        <v>0</v>
      </c>
      <c r="BC38" s="75">
        <f>+'2010'!AY38+'9420'!BC38+'9430'!BC38</f>
        <v>0</v>
      </c>
      <c r="BD38" s="75">
        <f>+'2010'!AZ38+'9420'!BD38+'9430'!BD38</f>
        <v>0</v>
      </c>
      <c r="BE38" s="72">
        <f aca="true" t="shared" si="56" ref="BE38:BE75">+BF38+BG38</f>
        <v>0</v>
      </c>
      <c r="BF38" s="75">
        <f>+'2010'!BB38+'9420'!BF38+'9430'!BF38</f>
        <v>0</v>
      </c>
      <c r="BG38" s="75">
        <f>+'2010'!BC38+'9420'!BG38+'9430'!BG38</f>
        <v>0</v>
      </c>
      <c r="BH38" s="72">
        <f aca="true" t="shared" si="57" ref="BH38:BH75">+BI38+BJ38</f>
        <v>0</v>
      </c>
      <c r="BI38" s="75">
        <f>+'2010'!BE38+'9420'!BI38+'9430'!BI38</f>
        <v>0</v>
      </c>
      <c r="BJ38" s="75">
        <f>+'2010'!BF38+'9420'!BJ38+'9430'!BJ38</f>
        <v>0</v>
      </c>
      <c r="BK38" s="72">
        <f aca="true" t="shared" si="58" ref="BK38:BK75">+BL38+BM38</f>
        <v>0</v>
      </c>
      <c r="BL38" s="75">
        <f>+'2010'!BH38+'9420'!BL38+'9430'!BL38</f>
        <v>0</v>
      </c>
      <c r="BM38" s="75">
        <f>+'2010'!BI38+'9420'!BM38+'9430'!BM38</f>
        <v>0</v>
      </c>
      <c r="BN38" s="72">
        <f aca="true" t="shared" si="59" ref="BN38:BN75">+BO38+BP38</f>
        <v>0</v>
      </c>
      <c r="BO38" s="75">
        <f>+'2010'!BK38+'9420'!BO38+'9430'!BO38</f>
        <v>0</v>
      </c>
      <c r="BP38" s="75">
        <f>+'2010'!BL38+'9420'!BP38+'9430'!BP38</f>
        <v>0</v>
      </c>
      <c r="BQ38" s="72">
        <f aca="true" t="shared" si="60" ref="BQ38:BQ75">+BR38+BS38</f>
        <v>0</v>
      </c>
      <c r="BR38" s="75">
        <f>+'2010'!BN38+'9420'!BR38+'9430'!BR38</f>
        <v>0</v>
      </c>
      <c r="BS38" s="75">
        <f>+'2010'!BO38+'9420'!BS38+'9430'!BS38</f>
        <v>0</v>
      </c>
    </row>
    <row r="39" spans="1:71" ht="18" customHeight="1">
      <c r="A39" s="81" t="s">
        <v>28</v>
      </c>
      <c r="B39" s="237" t="s">
        <v>126</v>
      </c>
      <c r="C39" s="227">
        <f aca="true" t="shared" si="61" ref="C39:C75">D39+E39</f>
        <v>5121.2</v>
      </c>
      <c r="D39" s="229">
        <f>'2010'!D39+'9420'!D39+'9430'!D39</f>
        <v>4829.2916</v>
      </c>
      <c r="E39" s="229">
        <f>'2010'!E39+'9420'!E39+'9430'!E39</f>
        <v>291.90840000000026</v>
      </c>
      <c r="F39" s="71"/>
      <c r="G39" s="75"/>
      <c r="H39" s="75"/>
      <c r="I39" s="72"/>
      <c r="J39" s="75"/>
      <c r="K39" s="75">
        <f>+'2010'!G39+'9420'!K39+'9430'!K39</f>
        <v>0</v>
      </c>
      <c r="L39" s="72">
        <f t="shared" si="41"/>
        <v>0</v>
      </c>
      <c r="M39" s="75">
        <f>+'2010'!I39+'9420'!M39+'9430'!M39</f>
        <v>0</v>
      </c>
      <c r="N39" s="75">
        <f>+'2010'!J39+'9420'!N39+'9430'!N39</f>
        <v>0</v>
      </c>
      <c r="O39" s="72">
        <f t="shared" si="42"/>
        <v>0</v>
      </c>
      <c r="P39" s="75">
        <f>+'2010'!L39+'9420'!P39+'9430'!P39</f>
        <v>0</v>
      </c>
      <c r="Q39" s="75">
        <f>+'2010'!M39+'9420'!Q39+'9430'!Q39</f>
        <v>0</v>
      </c>
      <c r="R39" s="72">
        <f t="shared" si="43"/>
        <v>0</v>
      </c>
      <c r="S39" s="75">
        <f>+'2010'!O39+'9420'!S39+'9430'!S39</f>
        <v>0</v>
      </c>
      <c r="T39" s="75">
        <f>+'2010'!P39+'9420'!T39+'9430'!T39</f>
        <v>0</v>
      </c>
      <c r="U39" s="72">
        <f t="shared" si="44"/>
        <v>0</v>
      </c>
      <c r="V39" s="75">
        <f>+'2010'!R39+'9420'!V39+'9430'!V39</f>
        <v>0</v>
      </c>
      <c r="W39" s="75">
        <f>+'2010'!S39+'9420'!W39+'9430'!W39</f>
        <v>0</v>
      </c>
      <c r="X39" s="72">
        <f t="shared" si="45"/>
        <v>0</v>
      </c>
      <c r="Y39" s="75">
        <f>+'2010'!U39+'9420'!Y39+'9430'!Y39</f>
        <v>0</v>
      </c>
      <c r="Z39" s="75">
        <f>+'2010'!V39+'9420'!Z39+'9430'!Z39</f>
        <v>0</v>
      </c>
      <c r="AA39" s="72">
        <f t="shared" si="46"/>
        <v>0</v>
      </c>
      <c r="AB39" s="75">
        <f>+'2010'!X39+'9420'!AB39+'9430'!AB39</f>
        <v>0</v>
      </c>
      <c r="AC39" s="75">
        <f>+'2010'!Y39+'9420'!AC39+'9430'!AC39</f>
        <v>0</v>
      </c>
      <c r="AD39" s="72">
        <f t="shared" si="47"/>
        <v>0</v>
      </c>
      <c r="AE39" s="75">
        <f>+'2010'!AA39+'9420'!AE39+'9430'!AE39</f>
        <v>0</v>
      </c>
      <c r="AF39" s="75">
        <f>+'2010'!AB39+'9420'!AF39+'9430'!AF39</f>
        <v>0</v>
      </c>
      <c r="AG39" s="72">
        <f t="shared" si="48"/>
        <v>0</v>
      </c>
      <c r="AH39" s="75">
        <f>+'2010'!AD39+'9420'!AH39+'9430'!AH39</f>
        <v>0</v>
      </c>
      <c r="AI39" s="75">
        <f>+'2010'!AE39+'9420'!AI39+'9430'!AI39</f>
        <v>0</v>
      </c>
      <c r="AJ39" s="72">
        <f t="shared" si="49"/>
        <v>0</v>
      </c>
      <c r="AK39" s="75">
        <f>+'2010'!AG39+'9420'!AK39+'9430'!AK39</f>
        <v>0</v>
      </c>
      <c r="AL39" s="75">
        <f>+'2010'!AH39+'9420'!AL39+'9430'!AL39</f>
        <v>0</v>
      </c>
      <c r="AM39" s="72">
        <f t="shared" si="50"/>
        <v>0</v>
      </c>
      <c r="AN39" s="75">
        <f>+'2010'!AJ39+'9420'!AN39+'9430'!AN39</f>
        <v>0</v>
      </c>
      <c r="AO39" s="75">
        <f>+'2010'!AK39+'9420'!AO39+'9430'!AO39</f>
        <v>0</v>
      </c>
      <c r="AP39" s="72">
        <f t="shared" si="51"/>
        <v>0</v>
      </c>
      <c r="AQ39" s="75">
        <f>+'2010'!AM39+'9420'!AQ39+'9430'!AQ39</f>
        <v>0</v>
      </c>
      <c r="AR39" s="75">
        <f>+'2010'!AN39+'9420'!AR39+'9430'!AR39</f>
        <v>0</v>
      </c>
      <c r="AS39" s="72">
        <f t="shared" si="52"/>
        <v>0</v>
      </c>
      <c r="AT39" s="75">
        <f>+'2010'!AP39+'9420'!AT39+'9430'!AT39</f>
        <v>0</v>
      </c>
      <c r="AU39" s="75">
        <f>+'2010'!AQ39+'9420'!AU39+'9430'!AU39</f>
        <v>0</v>
      </c>
      <c r="AV39" s="72">
        <f t="shared" si="53"/>
        <v>0</v>
      </c>
      <c r="AW39" s="75">
        <f>+'2010'!AS39+'9420'!AW39+'9430'!AW39</f>
        <v>0</v>
      </c>
      <c r="AX39" s="75">
        <f>+'2010'!AT39+'9420'!AX39+'9430'!AX39</f>
        <v>0</v>
      </c>
      <c r="AY39" s="72">
        <f t="shared" si="54"/>
        <v>0</v>
      </c>
      <c r="AZ39" s="75">
        <f>+'2010'!AV39+'9420'!AZ39+'9430'!AZ39</f>
        <v>0</v>
      </c>
      <c r="BA39" s="75">
        <f>+'2010'!AW39+'9420'!BA39+'9430'!BA39</f>
        <v>0</v>
      </c>
      <c r="BB39" s="72">
        <f t="shared" si="55"/>
        <v>0</v>
      </c>
      <c r="BC39" s="75">
        <f>+'2010'!AY39+'9420'!BC39+'9430'!BC39</f>
        <v>0</v>
      </c>
      <c r="BD39" s="75">
        <f>+'2010'!AZ39+'9420'!BD39+'9430'!BD39</f>
        <v>0</v>
      </c>
      <c r="BE39" s="72">
        <f t="shared" si="56"/>
        <v>0</v>
      </c>
      <c r="BF39" s="75">
        <f>+'2010'!BB39+'9420'!BF39+'9430'!BF39</f>
        <v>0</v>
      </c>
      <c r="BG39" s="75">
        <f>+'2010'!BC39+'9420'!BG39+'9430'!BG39</f>
        <v>0</v>
      </c>
      <c r="BH39" s="72">
        <f t="shared" si="57"/>
        <v>0</v>
      </c>
      <c r="BI39" s="75">
        <f>+'2010'!BE39+'9420'!BI39+'9430'!BI39</f>
        <v>0</v>
      </c>
      <c r="BJ39" s="75">
        <f>+'2010'!BF39+'9420'!BJ39+'9430'!BJ39</f>
        <v>0</v>
      </c>
      <c r="BK39" s="72">
        <f t="shared" si="58"/>
        <v>0</v>
      </c>
      <c r="BL39" s="75">
        <f>+'2010'!BH39+'9420'!BL39+'9430'!BL39</f>
        <v>0</v>
      </c>
      <c r="BM39" s="75">
        <f>+'2010'!BI39+'9420'!BM39+'9430'!BM39</f>
        <v>0</v>
      </c>
      <c r="BN39" s="72">
        <f t="shared" si="59"/>
        <v>0</v>
      </c>
      <c r="BO39" s="75">
        <f>+'2010'!BK39+'9420'!BO39+'9430'!BO39</f>
        <v>0</v>
      </c>
      <c r="BP39" s="75">
        <f>+'2010'!BL39+'9420'!BP39+'9430'!BP39</f>
        <v>0</v>
      </c>
      <c r="BQ39" s="72">
        <f t="shared" si="60"/>
        <v>0</v>
      </c>
      <c r="BR39" s="75">
        <f>+'2010'!BN39+'9420'!BR39+'9430'!BR39</f>
        <v>0</v>
      </c>
      <c r="BS39" s="75">
        <f>+'2010'!BO39+'9420'!BS39+'9430'!BS39</f>
        <v>0</v>
      </c>
    </row>
    <row r="40" spans="1:71" ht="15">
      <c r="A40" s="81" t="s">
        <v>29</v>
      </c>
      <c r="B40" s="74" t="s">
        <v>127</v>
      </c>
      <c r="C40" s="227">
        <f t="shared" si="61"/>
        <v>12825</v>
      </c>
      <c r="D40" s="229">
        <f>'2010'!D40+'9420'!D40+'9430'!D40</f>
        <v>12093.974999999999</v>
      </c>
      <c r="E40" s="229">
        <f>'2010'!E40+'9420'!E40+'9430'!E40</f>
        <v>731.0250000000015</v>
      </c>
      <c r="F40" s="71"/>
      <c r="G40" s="75"/>
      <c r="H40" s="75"/>
      <c r="I40" s="72"/>
      <c r="J40" s="75"/>
      <c r="K40" s="75">
        <f>+'2010'!G40+'9420'!K40+'9430'!K40</f>
        <v>0</v>
      </c>
      <c r="L40" s="72">
        <f t="shared" si="41"/>
        <v>0</v>
      </c>
      <c r="M40" s="75">
        <f>+'2010'!I40+'9420'!M40+'9430'!M40</f>
        <v>0</v>
      </c>
      <c r="N40" s="75">
        <f>+'2010'!J40+'9420'!N40+'9430'!N40</f>
        <v>0</v>
      </c>
      <c r="O40" s="72">
        <f t="shared" si="42"/>
        <v>0</v>
      </c>
      <c r="P40" s="75">
        <f>+'2010'!L40+'9420'!P40+'9430'!P40</f>
        <v>0</v>
      </c>
      <c r="Q40" s="75">
        <f>+'2010'!M40+'9420'!Q40+'9430'!Q40</f>
        <v>0</v>
      </c>
      <c r="R40" s="72">
        <f t="shared" si="43"/>
        <v>0</v>
      </c>
      <c r="S40" s="75">
        <f>+'2010'!O40+'9420'!S40+'9430'!S40</f>
        <v>0</v>
      </c>
      <c r="T40" s="75">
        <f>+'2010'!P40+'9420'!T40+'9430'!T40</f>
        <v>0</v>
      </c>
      <c r="U40" s="72">
        <f t="shared" si="44"/>
        <v>0</v>
      </c>
      <c r="V40" s="75">
        <f>+'2010'!R40+'9420'!V40+'9430'!V40</f>
        <v>0</v>
      </c>
      <c r="W40" s="75">
        <f>+'2010'!S40+'9420'!W40+'9430'!W40</f>
        <v>0</v>
      </c>
      <c r="X40" s="72">
        <f t="shared" si="45"/>
        <v>0</v>
      </c>
      <c r="Y40" s="75">
        <f>+'2010'!U40+'9420'!Y40+'9430'!Y40</f>
        <v>0</v>
      </c>
      <c r="Z40" s="75">
        <f>+'2010'!V40+'9420'!Z40+'9430'!Z40</f>
        <v>0</v>
      </c>
      <c r="AA40" s="72">
        <f t="shared" si="46"/>
        <v>0</v>
      </c>
      <c r="AB40" s="75">
        <f>+'2010'!X40+'9420'!AB40+'9430'!AB40</f>
        <v>0</v>
      </c>
      <c r="AC40" s="75">
        <f>+'2010'!Y40+'9420'!AC40+'9430'!AC40</f>
        <v>0</v>
      </c>
      <c r="AD40" s="72">
        <f t="shared" si="47"/>
        <v>0</v>
      </c>
      <c r="AE40" s="75">
        <f>+'2010'!AA40+'9420'!AE40+'9430'!AE40</f>
        <v>0</v>
      </c>
      <c r="AF40" s="75">
        <f>+'2010'!AB40+'9420'!AF40+'9430'!AF40</f>
        <v>0</v>
      </c>
      <c r="AG40" s="72">
        <f t="shared" si="48"/>
        <v>0</v>
      </c>
      <c r="AH40" s="75">
        <f>+'2010'!AD40+'9420'!AH40+'9430'!AH40</f>
        <v>0</v>
      </c>
      <c r="AI40" s="75">
        <f>+'2010'!AE40+'9420'!AI40+'9430'!AI40</f>
        <v>0</v>
      </c>
      <c r="AJ40" s="72">
        <f t="shared" si="49"/>
        <v>0</v>
      </c>
      <c r="AK40" s="75">
        <f>+'2010'!AG40+'9420'!AK40+'9430'!AK40</f>
        <v>0</v>
      </c>
      <c r="AL40" s="75">
        <f>+'2010'!AH40+'9420'!AL40+'9430'!AL40</f>
        <v>0</v>
      </c>
      <c r="AM40" s="72">
        <f t="shared" si="50"/>
        <v>0</v>
      </c>
      <c r="AN40" s="75">
        <f>+'2010'!AJ40+'9420'!AN40+'9430'!AN40</f>
        <v>0</v>
      </c>
      <c r="AO40" s="75">
        <f>+'2010'!AK40+'9420'!AO40+'9430'!AO40</f>
        <v>0</v>
      </c>
      <c r="AP40" s="72">
        <f t="shared" si="51"/>
        <v>0</v>
      </c>
      <c r="AQ40" s="75">
        <f>+'2010'!AM40+'9420'!AQ40+'9430'!AQ40</f>
        <v>0</v>
      </c>
      <c r="AR40" s="75">
        <f>+'2010'!AN40+'9420'!AR40+'9430'!AR40</f>
        <v>0</v>
      </c>
      <c r="AS40" s="72">
        <f t="shared" si="52"/>
        <v>0</v>
      </c>
      <c r="AT40" s="75">
        <f>+'2010'!AP40+'9420'!AT40+'9430'!AT40</f>
        <v>0</v>
      </c>
      <c r="AU40" s="75">
        <f>+'2010'!AQ40+'9420'!AU40+'9430'!AU40</f>
        <v>0</v>
      </c>
      <c r="AV40" s="72">
        <f t="shared" si="53"/>
        <v>0</v>
      </c>
      <c r="AW40" s="75">
        <f>+'2010'!AS40+'9420'!AW40+'9430'!AW40</f>
        <v>0</v>
      </c>
      <c r="AX40" s="75">
        <f>+'2010'!AT40+'9420'!AX40+'9430'!AX40</f>
        <v>0</v>
      </c>
      <c r="AY40" s="72">
        <f t="shared" si="54"/>
        <v>0</v>
      </c>
      <c r="AZ40" s="75">
        <f>+'2010'!AV40+'9420'!AZ40+'9430'!AZ40</f>
        <v>0</v>
      </c>
      <c r="BA40" s="75">
        <f>+'2010'!AW40+'9420'!BA40+'9430'!BA40</f>
        <v>0</v>
      </c>
      <c r="BB40" s="72">
        <f t="shared" si="55"/>
        <v>0</v>
      </c>
      <c r="BC40" s="75">
        <f>+'2010'!AY40+'9420'!BC40+'9430'!BC40</f>
        <v>0</v>
      </c>
      <c r="BD40" s="75">
        <f>+'2010'!AZ40+'9420'!BD40+'9430'!BD40</f>
        <v>0</v>
      </c>
      <c r="BE40" s="72">
        <f t="shared" si="56"/>
        <v>0</v>
      </c>
      <c r="BF40" s="75">
        <f>+'2010'!BB40+'9420'!BF40+'9430'!BF40</f>
        <v>0</v>
      </c>
      <c r="BG40" s="75">
        <f>+'2010'!BC40+'9420'!BG40+'9430'!BG40</f>
        <v>0</v>
      </c>
      <c r="BH40" s="72">
        <f t="shared" si="57"/>
        <v>0</v>
      </c>
      <c r="BI40" s="75">
        <f>+'2010'!BE40+'9420'!BI40+'9430'!BI40</f>
        <v>0</v>
      </c>
      <c r="BJ40" s="75">
        <f>+'2010'!BF40+'9420'!BJ40+'9430'!BJ40</f>
        <v>0</v>
      </c>
      <c r="BK40" s="72">
        <f t="shared" si="58"/>
        <v>0</v>
      </c>
      <c r="BL40" s="75">
        <f>+'2010'!BH40+'9420'!BL40+'9430'!BL40</f>
        <v>0</v>
      </c>
      <c r="BM40" s="75">
        <f>+'2010'!BI40+'9420'!BM40+'9430'!BM40</f>
        <v>0</v>
      </c>
      <c r="BN40" s="72">
        <f t="shared" si="59"/>
        <v>0</v>
      </c>
      <c r="BO40" s="75">
        <f>+'2010'!BK40+'9420'!BO40+'9430'!BO40</f>
        <v>0</v>
      </c>
      <c r="BP40" s="75">
        <f>+'2010'!BL40+'9420'!BP40+'9430'!BP40</f>
        <v>0</v>
      </c>
      <c r="BQ40" s="72">
        <f t="shared" si="60"/>
        <v>0</v>
      </c>
      <c r="BR40" s="75">
        <f>+'2010'!BN40+'9420'!BR40+'9430'!BR40</f>
        <v>0</v>
      </c>
      <c r="BS40" s="75">
        <f>+'2010'!BO40+'9420'!BS40+'9430'!BS40</f>
        <v>0</v>
      </c>
    </row>
    <row r="41" spans="1:71" ht="15">
      <c r="A41" s="81" t="s">
        <v>30</v>
      </c>
      <c r="B41" s="74" t="s">
        <v>128</v>
      </c>
      <c r="C41" s="227">
        <f t="shared" si="61"/>
        <v>1350</v>
      </c>
      <c r="D41" s="229">
        <f>'2010'!D41+'9420'!D41+'9430'!D41</f>
        <v>1273.05</v>
      </c>
      <c r="E41" s="229">
        <f>'2010'!E41+'9420'!E41+'9430'!E41</f>
        <v>76.95000000000005</v>
      </c>
      <c r="F41" s="71"/>
      <c r="G41" s="75"/>
      <c r="H41" s="75"/>
      <c r="I41" s="72"/>
      <c r="J41" s="75"/>
      <c r="K41" s="75">
        <f>+'2010'!G41+'9420'!K41+'9430'!K41</f>
        <v>0</v>
      </c>
      <c r="L41" s="72">
        <f t="shared" si="41"/>
        <v>0</v>
      </c>
      <c r="M41" s="75">
        <f>+'2010'!I41+'9420'!M41+'9430'!M41</f>
        <v>0</v>
      </c>
      <c r="N41" s="75">
        <f>+'2010'!J41+'9420'!N41+'9430'!N41</f>
        <v>0</v>
      </c>
      <c r="O41" s="72">
        <f t="shared" si="42"/>
        <v>0</v>
      </c>
      <c r="P41" s="75">
        <f>+'2010'!L41+'9420'!P41+'9430'!P41</f>
        <v>0</v>
      </c>
      <c r="Q41" s="75">
        <f>+'2010'!M41+'9420'!Q41+'9430'!Q41</f>
        <v>0</v>
      </c>
      <c r="R41" s="72">
        <f t="shared" si="43"/>
        <v>0</v>
      </c>
      <c r="S41" s="75">
        <f>+'2010'!O41+'9420'!S41+'9430'!S41</f>
        <v>0</v>
      </c>
      <c r="T41" s="75">
        <f>+'2010'!P41+'9420'!T41+'9430'!T41</f>
        <v>0</v>
      </c>
      <c r="U41" s="72">
        <f t="shared" si="44"/>
        <v>0</v>
      </c>
      <c r="V41" s="75">
        <f>+'2010'!R41+'9420'!V41+'9430'!V41</f>
        <v>0</v>
      </c>
      <c r="W41" s="75">
        <f>+'2010'!S41+'9420'!W41+'9430'!W41</f>
        <v>0</v>
      </c>
      <c r="X41" s="72">
        <f t="shared" si="45"/>
        <v>0</v>
      </c>
      <c r="Y41" s="75">
        <f>+'2010'!U41+'9420'!Y41+'9430'!Y41</f>
        <v>0</v>
      </c>
      <c r="Z41" s="75">
        <f>+'2010'!V41+'9420'!Z41+'9430'!Z41</f>
        <v>0</v>
      </c>
      <c r="AA41" s="72">
        <f t="shared" si="46"/>
        <v>0</v>
      </c>
      <c r="AB41" s="75">
        <f>+'2010'!X41+'9420'!AB41+'9430'!AB41</f>
        <v>0</v>
      </c>
      <c r="AC41" s="75">
        <f>+'2010'!Y41+'9420'!AC41+'9430'!AC41</f>
        <v>0</v>
      </c>
      <c r="AD41" s="72">
        <f t="shared" si="47"/>
        <v>0</v>
      </c>
      <c r="AE41" s="75">
        <f>+'2010'!AA41+'9420'!AE41+'9430'!AE41</f>
        <v>0</v>
      </c>
      <c r="AF41" s="75">
        <f>+'2010'!AB41+'9420'!AF41+'9430'!AF41</f>
        <v>0</v>
      </c>
      <c r="AG41" s="72">
        <f t="shared" si="48"/>
        <v>0</v>
      </c>
      <c r="AH41" s="75">
        <f>+'2010'!AD41+'9420'!AH41+'9430'!AH41</f>
        <v>0</v>
      </c>
      <c r="AI41" s="75">
        <f>+'2010'!AE41+'9420'!AI41+'9430'!AI41</f>
        <v>0</v>
      </c>
      <c r="AJ41" s="72">
        <f t="shared" si="49"/>
        <v>0</v>
      </c>
      <c r="AK41" s="75">
        <f>+'2010'!AG41+'9420'!AK41+'9430'!AK41</f>
        <v>0</v>
      </c>
      <c r="AL41" s="75">
        <f>+'2010'!AH41+'9420'!AL41+'9430'!AL41</f>
        <v>0</v>
      </c>
      <c r="AM41" s="72">
        <f t="shared" si="50"/>
        <v>0</v>
      </c>
      <c r="AN41" s="75">
        <f>+'2010'!AJ41+'9420'!AN41+'9430'!AN41</f>
        <v>0</v>
      </c>
      <c r="AO41" s="75">
        <f>+'2010'!AK41+'9420'!AO41+'9430'!AO41</f>
        <v>0</v>
      </c>
      <c r="AP41" s="72">
        <f t="shared" si="51"/>
        <v>0</v>
      </c>
      <c r="AQ41" s="75">
        <f>+'2010'!AM41+'9420'!AQ41+'9430'!AQ41</f>
        <v>0</v>
      </c>
      <c r="AR41" s="75">
        <f>+'2010'!AN41+'9420'!AR41+'9430'!AR41</f>
        <v>0</v>
      </c>
      <c r="AS41" s="72">
        <f t="shared" si="52"/>
        <v>0</v>
      </c>
      <c r="AT41" s="75">
        <f>+'2010'!AP41+'9420'!AT41+'9430'!AT41</f>
        <v>0</v>
      </c>
      <c r="AU41" s="75">
        <f>+'2010'!AQ41+'9420'!AU41+'9430'!AU41</f>
        <v>0</v>
      </c>
      <c r="AV41" s="72">
        <f t="shared" si="53"/>
        <v>0</v>
      </c>
      <c r="AW41" s="75">
        <f>+'2010'!AS41+'9420'!AW41+'9430'!AW41</f>
        <v>0</v>
      </c>
      <c r="AX41" s="75">
        <f>+'2010'!AT41+'9420'!AX41+'9430'!AX41</f>
        <v>0</v>
      </c>
      <c r="AY41" s="72">
        <f t="shared" si="54"/>
        <v>0</v>
      </c>
      <c r="AZ41" s="75">
        <f>+'2010'!AV41+'9420'!AZ41+'9430'!AZ41</f>
        <v>0</v>
      </c>
      <c r="BA41" s="75">
        <f>+'2010'!AW41+'9420'!BA41+'9430'!BA41</f>
        <v>0</v>
      </c>
      <c r="BB41" s="72">
        <f t="shared" si="55"/>
        <v>0</v>
      </c>
      <c r="BC41" s="75">
        <f>+'2010'!AY41+'9420'!BC41+'9430'!BC41</f>
        <v>0</v>
      </c>
      <c r="BD41" s="75">
        <f>+'2010'!AZ41+'9420'!BD41+'9430'!BD41</f>
        <v>0</v>
      </c>
      <c r="BE41" s="72">
        <f t="shared" si="56"/>
        <v>0</v>
      </c>
      <c r="BF41" s="75">
        <f>+'2010'!BB41+'9420'!BF41+'9430'!BF41</f>
        <v>0</v>
      </c>
      <c r="BG41" s="75">
        <f>+'2010'!BC41+'9420'!BG41+'9430'!BG41</f>
        <v>0</v>
      </c>
      <c r="BH41" s="72">
        <f t="shared" si="57"/>
        <v>0</v>
      </c>
      <c r="BI41" s="75">
        <f>+'2010'!BE41+'9420'!BI41+'9430'!BI41</f>
        <v>0</v>
      </c>
      <c r="BJ41" s="75">
        <f>+'2010'!BF41+'9420'!BJ41+'9430'!BJ41</f>
        <v>0</v>
      </c>
      <c r="BK41" s="72">
        <f t="shared" si="58"/>
        <v>0</v>
      </c>
      <c r="BL41" s="75">
        <f>+'2010'!BH41+'9420'!BL41+'9430'!BL41</f>
        <v>0</v>
      </c>
      <c r="BM41" s="75">
        <f>+'2010'!BI41+'9420'!BM41+'9430'!BM41</f>
        <v>0</v>
      </c>
      <c r="BN41" s="72">
        <f t="shared" si="59"/>
        <v>0</v>
      </c>
      <c r="BO41" s="75">
        <f>+'2010'!BK41+'9420'!BO41+'9430'!BO41</f>
        <v>0</v>
      </c>
      <c r="BP41" s="75">
        <f>+'2010'!BL41+'9420'!BP41+'9430'!BP41</f>
        <v>0</v>
      </c>
      <c r="BQ41" s="72">
        <f t="shared" si="60"/>
        <v>0</v>
      </c>
      <c r="BR41" s="75">
        <f>+'2010'!BN41+'9420'!BR41+'9430'!BR41</f>
        <v>0</v>
      </c>
      <c r="BS41" s="75">
        <f>+'2010'!BO41+'9420'!BS41+'9430'!BS41</f>
        <v>0</v>
      </c>
    </row>
    <row r="42" spans="1:71" ht="15">
      <c r="A42" s="81" t="s">
        <v>31</v>
      </c>
      <c r="B42" s="74" t="s">
        <v>129</v>
      </c>
      <c r="C42" s="227">
        <f t="shared" si="61"/>
        <v>1259.3</v>
      </c>
      <c r="D42" s="229">
        <f>'2010'!D42+'9420'!D42+'9430'!D42</f>
        <v>1259.3</v>
      </c>
      <c r="E42" s="229">
        <f>'2010'!E42+'9420'!E42+'9430'!E42</f>
        <v>0</v>
      </c>
      <c r="F42" s="71"/>
      <c r="G42" s="75"/>
      <c r="H42" s="75"/>
      <c r="I42" s="72"/>
      <c r="J42" s="75"/>
      <c r="K42" s="75">
        <f>+'2010'!G42+'9420'!K42+'9430'!K42</f>
        <v>0</v>
      </c>
      <c r="L42" s="72">
        <f t="shared" si="41"/>
        <v>0</v>
      </c>
      <c r="M42" s="75">
        <f>+'2010'!I42+'9420'!M42+'9430'!M42</f>
        <v>0</v>
      </c>
      <c r="N42" s="75">
        <f>+'2010'!J42+'9420'!N42+'9430'!N42</f>
        <v>0</v>
      </c>
      <c r="O42" s="72">
        <f t="shared" si="42"/>
        <v>0</v>
      </c>
      <c r="P42" s="75">
        <f>+'2010'!L42+'9420'!P42+'9430'!P42</f>
        <v>0</v>
      </c>
      <c r="Q42" s="75">
        <f>+'2010'!M42+'9420'!Q42+'9430'!Q42</f>
        <v>0</v>
      </c>
      <c r="R42" s="72">
        <f t="shared" si="43"/>
        <v>0</v>
      </c>
      <c r="S42" s="75">
        <f>+'2010'!O42+'9420'!S42+'9430'!S42</f>
        <v>0</v>
      </c>
      <c r="T42" s="75">
        <f>+'2010'!P42+'9420'!T42+'9430'!T42</f>
        <v>0</v>
      </c>
      <c r="U42" s="72">
        <f t="shared" si="44"/>
        <v>0</v>
      </c>
      <c r="V42" s="75">
        <f>+'2010'!R42+'9420'!V42+'9430'!V42</f>
        <v>0</v>
      </c>
      <c r="W42" s="75">
        <f>+'2010'!S42+'9420'!W42+'9430'!W42</f>
        <v>0</v>
      </c>
      <c r="X42" s="72">
        <f t="shared" si="45"/>
        <v>0</v>
      </c>
      <c r="Y42" s="75">
        <f>+'2010'!U42+'9420'!Y42+'9430'!Y42</f>
        <v>0</v>
      </c>
      <c r="Z42" s="75">
        <f>+'2010'!V42+'9420'!Z42+'9430'!Z42</f>
        <v>0</v>
      </c>
      <c r="AA42" s="72">
        <f t="shared" si="46"/>
        <v>0</v>
      </c>
      <c r="AB42" s="75">
        <f>+'2010'!X42+'9420'!AB42+'9430'!AB42</f>
        <v>0</v>
      </c>
      <c r="AC42" s="75">
        <f>+'2010'!Y42+'9420'!AC42+'9430'!AC42</f>
        <v>0</v>
      </c>
      <c r="AD42" s="72">
        <f t="shared" si="47"/>
        <v>0</v>
      </c>
      <c r="AE42" s="75">
        <f>+'2010'!AA42+'9420'!AE42+'9430'!AE42</f>
        <v>0</v>
      </c>
      <c r="AF42" s="75">
        <f>+'2010'!AB42+'9420'!AF42+'9430'!AF42</f>
        <v>0</v>
      </c>
      <c r="AG42" s="72">
        <f t="shared" si="48"/>
        <v>0</v>
      </c>
      <c r="AH42" s="75">
        <f>+'2010'!AD42+'9420'!AH42+'9430'!AH42</f>
        <v>0</v>
      </c>
      <c r="AI42" s="75">
        <f>+'2010'!AE42+'9420'!AI42+'9430'!AI42</f>
        <v>0</v>
      </c>
      <c r="AJ42" s="72">
        <f t="shared" si="49"/>
        <v>0</v>
      </c>
      <c r="AK42" s="75">
        <f>+'2010'!AG42+'9420'!AK42+'9430'!AK42</f>
        <v>0</v>
      </c>
      <c r="AL42" s="75">
        <f>+'2010'!AH42+'9420'!AL42+'9430'!AL42</f>
        <v>0</v>
      </c>
      <c r="AM42" s="72">
        <f t="shared" si="50"/>
        <v>0</v>
      </c>
      <c r="AN42" s="75">
        <f>+'2010'!AJ42+'9420'!AN42+'9430'!AN42</f>
        <v>0</v>
      </c>
      <c r="AO42" s="75">
        <f>+'2010'!AK42+'9420'!AO42+'9430'!AO42</f>
        <v>0</v>
      </c>
      <c r="AP42" s="72">
        <f t="shared" si="51"/>
        <v>0</v>
      </c>
      <c r="AQ42" s="75">
        <f>+'2010'!AM42+'9420'!AQ42+'9430'!AQ42</f>
        <v>0</v>
      </c>
      <c r="AR42" s="75">
        <f>+'2010'!AN42+'9420'!AR42+'9430'!AR42</f>
        <v>0</v>
      </c>
      <c r="AS42" s="72">
        <f t="shared" si="52"/>
        <v>0</v>
      </c>
      <c r="AT42" s="75">
        <f>+'2010'!AP42+'9420'!AT42+'9430'!AT42</f>
        <v>0</v>
      </c>
      <c r="AU42" s="75">
        <f>+'2010'!AQ42+'9420'!AU42+'9430'!AU42</f>
        <v>0</v>
      </c>
      <c r="AV42" s="72">
        <f t="shared" si="53"/>
        <v>0</v>
      </c>
      <c r="AW42" s="75">
        <f>+'2010'!AS42+'9420'!AW42+'9430'!AW42</f>
        <v>0</v>
      </c>
      <c r="AX42" s="75">
        <f>+'2010'!AT42+'9420'!AX42+'9430'!AX42</f>
        <v>0</v>
      </c>
      <c r="AY42" s="72">
        <f t="shared" si="54"/>
        <v>0</v>
      </c>
      <c r="AZ42" s="75">
        <f>+'2010'!AV42+'9420'!AZ42+'9430'!AZ42</f>
        <v>0</v>
      </c>
      <c r="BA42" s="75">
        <f>+'2010'!AW42+'9420'!BA42+'9430'!BA42</f>
        <v>0</v>
      </c>
      <c r="BB42" s="72">
        <f t="shared" si="55"/>
        <v>0</v>
      </c>
      <c r="BC42" s="75">
        <f>+'2010'!AY42+'9420'!BC42+'9430'!BC42</f>
        <v>0</v>
      </c>
      <c r="BD42" s="75">
        <f>+'2010'!AZ42+'9420'!BD42+'9430'!BD42</f>
        <v>0</v>
      </c>
      <c r="BE42" s="72">
        <f t="shared" si="56"/>
        <v>0</v>
      </c>
      <c r="BF42" s="75">
        <f>+'2010'!BB42+'9420'!BF42+'9430'!BF42</f>
        <v>0</v>
      </c>
      <c r="BG42" s="75">
        <f>+'2010'!BC42+'9420'!BG42+'9430'!BG42</f>
        <v>0</v>
      </c>
      <c r="BH42" s="72">
        <f t="shared" si="57"/>
        <v>0</v>
      </c>
      <c r="BI42" s="75">
        <f>+'2010'!BE42+'9420'!BI42+'9430'!BI42</f>
        <v>0</v>
      </c>
      <c r="BJ42" s="75">
        <f>+'2010'!BF42+'9420'!BJ42+'9430'!BJ42</f>
        <v>0</v>
      </c>
      <c r="BK42" s="72">
        <f t="shared" si="58"/>
        <v>0</v>
      </c>
      <c r="BL42" s="75">
        <f>+'2010'!BH42+'9420'!BL42+'9430'!BL42</f>
        <v>0</v>
      </c>
      <c r="BM42" s="75">
        <f>+'2010'!BI42+'9420'!BM42+'9430'!BM42</f>
        <v>0</v>
      </c>
      <c r="BN42" s="72">
        <f t="shared" si="59"/>
        <v>0</v>
      </c>
      <c r="BO42" s="75">
        <f>+'2010'!BK42+'9420'!BO42+'9430'!BO42</f>
        <v>0</v>
      </c>
      <c r="BP42" s="75">
        <f>+'2010'!BL42+'9420'!BP42+'9430'!BP42</f>
        <v>0</v>
      </c>
      <c r="BQ42" s="72">
        <f t="shared" si="60"/>
        <v>0</v>
      </c>
      <c r="BR42" s="75">
        <f>+'2010'!BN42+'9420'!BR42+'9430'!BR42</f>
        <v>0</v>
      </c>
      <c r="BS42" s="75">
        <f>+'2010'!BO42+'9420'!BS42+'9430'!BS42</f>
        <v>0</v>
      </c>
    </row>
    <row r="43" spans="1:71" ht="15">
      <c r="A43" s="81" t="s">
        <v>32</v>
      </c>
      <c r="B43" s="74" t="s">
        <v>130</v>
      </c>
      <c r="C43" s="227">
        <f t="shared" si="61"/>
        <v>0</v>
      </c>
      <c r="D43" s="229">
        <f>'2010'!D43+'9420'!D43+'9430'!D43</f>
        <v>0</v>
      </c>
      <c r="E43" s="229">
        <f>'2010'!E43+'9420'!E43+'9430'!E43</f>
        <v>0</v>
      </c>
      <c r="F43" s="71"/>
      <c r="G43" s="75"/>
      <c r="H43" s="75"/>
      <c r="I43" s="72"/>
      <c r="J43" s="75"/>
      <c r="K43" s="75">
        <f>+'2010'!G43+'9420'!K43+'9430'!K43</f>
        <v>0</v>
      </c>
      <c r="L43" s="72">
        <f t="shared" si="41"/>
        <v>0</v>
      </c>
      <c r="M43" s="75">
        <f>+'2010'!I43+'9420'!M43+'9430'!M43</f>
        <v>0</v>
      </c>
      <c r="N43" s="75">
        <f>+'2010'!J43+'9420'!N43+'9430'!N43</f>
        <v>0</v>
      </c>
      <c r="O43" s="72">
        <f t="shared" si="42"/>
        <v>0</v>
      </c>
      <c r="P43" s="75">
        <f>+'2010'!L43+'9420'!P43+'9430'!P43</f>
        <v>0</v>
      </c>
      <c r="Q43" s="75">
        <f>+'2010'!M43+'9420'!Q43+'9430'!Q43</f>
        <v>0</v>
      </c>
      <c r="R43" s="72">
        <f t="shared" si="43"/>
        <v>0</v>
      </c>
      <c r="S43" s="75">
        <f>+'2010'!O43+'9420'!S43+'9430'!S43</f>
        <v>0</v>
      </c>
      <c r="T43" s="75">
        <f>+'2010'!P43+'9420'!T43+'9430'!T43</f>
        <v>0</v>
      </c>
      <c r="U43" s="72">
        <f t="shared" si="44"/>
        <v>0</v>
      </c>
      <c r="V43" s="75">
        <f>+'2010'!R43+'9420'!V43+'9430'!V43</f>
        <v>0</v>
      </c>
      <c r="W43" s="75">
        <f>+'2010'!S43+'9420'!W43+'9430'!W43</f>
        <v>0</v>
      </c>
      <c r="X43" s="72">
        <f t="shared" si="45"/>
        <v>0</v>
      </c>
      <c r="Y43" s="75">
        <f>+'2010'!U43+'9420'!Y43+'9430'!Y43</f>
        <v>0</v>
      </c>
      <c r="Z43" s="75">
        <f>+'2010'!V43+'9420'!Z43+'9430'!Z43</f>
        <v>0</v>
      </c>
      <c r="AA43" s="72">
        <f t="shared" si="46"/>
        <v>0</v>
      </c>
      <c r="AB43" s="75">
        <f>+'2010'!X43+'9420'!AB43+'9430'!AB43</f>
        <v>0</v>
      </c>
      <c r="AC43" s="75">
        <f>+'2010'!Y43+'9420'!AC43+'9430'!AC43</f>
        <v>0</v>
      </c>
      <c r="AD43" s="72">
        <f t="shared" si="47"/>
        <v>0</v>
      </c>
      <c r="AE43" s="75">
        <f>+'2010'!AA43+'9420'!AE43+'9430'!AE43</f>
        <v>0</v>
      </c>
      <c r="AF43" s="75">
        <f>+'2010'!AB43+'9420'!AF43+'9430'!AF43</f>
        <v>0</v>
      </c>
      <c r="AG43" s="72">
        <f t="shared" si="48"/>
        <v>0</v>
      </c>
      <c r="AH43" s="75">
        <f>+'2010'!AD43+'9420'!AH43+'9430'!AH43</f>
        <v>0</v>
      </c>
      <c r="AI43" s="75">
        <f>+'2010'!AE43+'9420'!AI43+'9430'!AI43</f>
        <v>0</v>
      </c>
      <c r="AJ43" s="72">
        <f t="shared" si="49"/>
        <v>0</v>
      </c>
      <c r="AK43" s="75">
        <f>+'2010'!AG43+'9420'!AK43+'9430'!AK43</f>
        <v>0</v>
      </c>
      <c r="AL43" s="75">
        <f>+'2010'!AH43+'9420'!AL43+'9430'!AL43</f>
        <v>0</v>
      </c>
      <c r="AM43" s="72">
        <f t="shared" si="50"/>
        <v>0</v>
      </c>
      <c r="AN43" s="75">
        <f>+'2010'!AJ43+'9420'!AN43+'9430'!AN43</f>
        <v>0</v>
      </c>
      <c r="AO43" s="75">
        <f>+'2010'!AK43+'9420'!AO43+'9430'!AO43</f>
        <v>0</v>
      </c>
      <c r="AP43" s="72">
        <f t="shared" si="51"/>
        <v>0</v>
      </c>
      <c r="AQ43" s="75">
        <f>+'2010'!AM43+'9420'!AQ43+'9430'!AQ43</f>
        <v>0</v>
      </c>
      <c r="AR43" s="75">
        <f>+'2010'!AN43+'9420'!AR43+'9430'!AR43</f>
        <v>0</v>
      </c>
      <c r="AS43" s="72">
        <f t="shared" si="52"/>
        <v>0</v>
      </c>
      <c r="AT43" s="75">
        <f>+'2010'!AP43+'9420'!AT43+'9430'!AT43</f>
        <v>0</v>
      </c>
      <c r="AU43" s="75">
        <f>+'2010'!AQ43+'9420'!AU43+'9430'!AU43</f>
        <v>0</v>
      </c>
      <c r="AV43" s="72">
        <f t="shared" si="53"/>
        <v>0</v>
      </c>
      <c r="AW43" s="75">
        <f>+'2010'!AS43+'9420'!AW43+'9430'!AW43</f>
        <v>0</v>
      </c>
      <c r="AX43" s="75">
        <f>+'2010'!AT43+'9420'!AX43+'9430'!AX43</f>
        <v>0</v>
      </c>
      <c r="AY43" s="72">
        <f t="shared" si="54"/>
        <v>0</v>
      </c>
      <c r="AZ43" s="75">
        <f>+'2010'!AV43+'9420'!AZ43+'9430'!AZ43</f>
        <v>0</v>
      </c>
      <c r="BA43" s="75">
        <f>+'2010'!AW43+'9420'!BA43+'9430'!BA43</f>
        <v>0</v>
      </c>
      <c r="BB43" s="72">
        <f t="shared" si="55"/>
        <v>0</v>
      </c>
      <c r="BC43" s="75">
        <f>+'2010'!AY43+'9420'!BC43+'9430'!BC43</f>
        <v>0</v>
      </c>
      <c r="BD43" s="75">
        <f>+'2010'!AZ43+'9420'!BD43+'9430'!BD43</f>
        <v>0</v>
      </c>
      <c r="BE43" s="72">
        <f t="shared" si="56"/>
        <v>0</v>
      </c>
      <c r="BF43" s="75">
        <f>+'2010'!BB43+'9420'!BF43+'9430'!BF43</f>
        <v>0</v>
      </c>
      <c r="BG43" s="75">
        <f>+'2010'!BC43+'9420'!BG43+'9430'!BG43</f>
        <v>0</v>
      </c>
      <c r="BH43" s="72">
        <f t="shared" si="57"/>
        <v>0</v>
      </c>
      <c r="BI43" s="75">
        <f>+'2010'!BE43+'9420'!BI43+'9430'!BI43</f>
        <v>0</v>
      </c>
      <c r="BJ43" s="75">
        <f>+'2010'!BF43+'9420'!BJ43+'9430'!BJ43</f>
        <v>0</v>
      </c>
      <c r="BK43" s="72">
        <f t="shared" si="58"/>
        <v>0</v>
      </c>
      <c r="BL43" s="75">
        <f>+'2010'!BH43+'9420'!BL43+'9430'!BL43</f>
        <v>0</v>
      </c>
      <c r="BM43" s="75">
        <f>+'2010'!BI43+'9420'!BM43+'9430'!BM43</f>
        <v>0</v>
      </c>
      <c r="BN43" s="72">
        <f t="shared" si="59"/>
        <v>0</v>
      </c>
      <c r="BO43" s="75">
        <f>+'2010'!BK43+'9420'!BO43+'9430'!BO43</f>
        <v>0</v>
      </c>
      <c r="BP43" s="75">
        <f>+'2010'!BL43+'9420'!BP43+'9430'!BP43</f>
        <v>0</v>
      </c>
      <c r="BQ43" s="72">
        <f t="shared" si="60"/>
        <v>0</v>
      </c>
      <c r="BR43" s="75">
        <f>+'2010'!BN43+'9420'!BR43+'9430'!BR43</f>
        <v>0</v>
      </c>
      <c r="BS43" s="75">
        <f>+'2010'!BO43+'9420'!BS43+'9430'!BS43</f>
        <v>0</v>
      </c>
    </row>
    <row r="44" spans="1:71" ht="15">
      <c r="A44" s="81" t="s">
        <v>33</v>
      </c>
      <c r="B44" s="74" t="s">
        <v>131</v>
      </c>
      <c r="C44" s="227">
        <f t="shared" si="61"/>
        <v>7021.9</v>
      </c>
      <c r="D44" s="229">
        <f>'2010'!D44+'9420'!D44+'9430'!D44</f>
        <v>7021.9</v>
      </c>
      <c r="E44" s="229">
        <f>'2010'!E44+'9420'!E44+'9430'!E44</f>
        <v>0</v>
      </c>
      <c r="F44" s="71"/>
      <c r="G44" s="75"/>
      <c r="H44" s="75"/>
      <c r="I44" s="72"/>
      <c r="J44" s="75"/>
      <c r="K44" s="75">
        <f>+'2010'!G44+'9420'!K44+'9430'!K44</f>
        <v>0</v>
      </c>
      <c r="L44" s="72">
        <f t="shared" si="41"/>
        <v>0</v>
      </c>
      <c r="M44" s="75">
        <f>+'2010'!I44+'9420'!M44+'9430'!M44</f>
        <v>0</v>
      </c>
      <c r="N44" s="75">
        <f>+'2010'!J44+'9420'!N44+'9430'!N44</f>
        <v>0</v>
      </c>
      <c r="O44" s="72">
        <f t="shared" si="42"/>
        <v>0</v>
      </c>
      <c r="P44" s="75">
        <f>+'2010'!L44+'9420'!P44+'9430'!P44</f>
        <v>0</v>
      </c>
      <c r="Q44" s="75">
        <f>+'2010'!M44+'9420'!Q44+'9430'!Q44</f>
        <v>0</v>
      </c>
      <c r="R44" s="72">
        <f t="shared" si="43"/>
        <v>0</v>
      </c>
      <c r="S44" s="75">
        <f>+'2010'!O44+'9420'!S44+'9430'!S44</f>
        <v>0</v>
      </c>
      <c r="T44" s="75">
        <f>+'2010'!P44+'9420'!T44+'9430'!T44</f>
        <v>0</v>
      </c>
      <c r="U44" s="72">
        <f t="shared" si="44"/>
        <v>0</v>
      </c>
      <c r="V44" s="75">
        <f>+'2010'!R44+'9420'!V44+'9430'!V44</f>
        <v>0</v>
      </c>
      <c r="W44" s="75">
        <f>+'2010'!S44+'9420'!W44+'9430'!W44</f>
        <v>0</v>
      </c>
      <c r="X44" s="72">
        <f t="shared" si="45"/>
        <v>0</v>
      </c>
      <c r="Y44" s="75">
        <f>+'2010'!U44+'9420'!Y44+'9430'!Y44</f>
        <v>0</v>
      </c>
      <c r="Z44" s="75">
        <f>+'2010'!V44+'9420'!Z44+'9430'!Z44</f>
        <v>0</v>
      </c>
      <c r="AA44" s="72">
        <f t="shared" si="46"/>
        <v>0</v>
      </c>
      <c r="AB44" s="75">
        <f>+'2010'!X44+'9420'!AB44+'9430'!AB44</f>
        <v>0</v>
      </c>
      <c r="AC44" s="75">
        <f>+'2010'!Y44+'9420'!AC44+'9430'!AC44</f>
        <v>0</v>
      </c>
      <c r="AD44" s="72">
        <f t="shared" si="47"/>
        <v>0</v>
      </c>
      <c r="AE44" s="75">
        <f>+'2010'!AA44+'9420'!AE44+'9430'!AE44</f>
        <v>0</v>
      </c>
      <c r="AF44" s="75">
        <f>+'2010'!AB44+'9420'!AF44+'9430'!AF44</f>
        <v>0</v>
      </c>
      <c r="AG44" s="72">
        <f t="shared" si="48"/>
        <v>0</v>
      </c>
      <c r="AH44" s="75">
        <f>+'2010'!AD44+'9420'!AH44+'9430'!AH44</f>
        <v>0</v>
      </c>
      <c r="AI44" s="75">
        <f>+'2010'!AE44+'9420'!AI44+'9430'!AI44</f>
        <v>0</v>
      </c>
      <c r="AJ44" s="72">
        <f t="shared" si="49"/>
        <v>0</v>
      </c>
      <c r="AK44" s="75">
        <f>+'2010'!AG44+'9420'!AK44+'9430'!AK44</f>
        <v>0</v>
      </c>
      <c r="AL44" s="75">
        <f>+'2010'!AH44+'9420'!AL44+'9430'!AL44</f>
        <v>0</v>
      </c>
      <c r="AM44" s="72">
        <f t="shared" si="50"/>
        <v>0</v>
      </c>
      <c r="AN44" s="75">
        <f>+'2010'!AJ44+'9420'!AN44+'9430'!AN44</f>
        <v>0</v>
      </c>
      <c r="AO44" s="75">
        <f>+'2010'!AK44+'9420'!AO44+'9430'!AO44</f>
        <v>0</v>
      </c>
      <c r="AP44" s="72">
        <f t="shared" si="51"/>
        <v>0</v>
      </c>
      <c r="AQ44" s="75">
        <f>+'2010'!AM44+'9420'!AQ44+'9430'!AQ44</f>
        <v>0</v>
      </c>
      <c r="AR44" s="75">
        <f>+'2010'!AN44+'9420'!AR44+'9430'!AR44</f>
        <v>0</v>
      </c>
      <c r="AS44" s="72">
        <f t="shared" si="52"/>
        <v>0</v>
      </c>
      <c r="AT44" s="75">
        <f>+'2010'!AP44+'9420'!AT44+'9430'!AT44</f>
        <v>0</v>
      </c>
      <c r="AU44" s="75">
        <f>+'2010'!AQ44+'9420'!AU44+'9430'!AU44</f>
        <v>0</v>
      </c>
      <c r="AV44" s="72">
        <f t="shared" si="53"/>
        <v>0</v>
      </c>
      <c r="AW44" s="75">
        <f>+'2010'!AS44+'9420'!AW44+'9430'!AW44</f>
        <v>0</v>
      </c>
      <c r="AX44" s="75">
        <f>+'2010'!AT44+'9420'!AX44+'9430'!AX44</f>
        <v>0</v>
      </c>
      <c r="AY44" s="72">
        <f t="shared" si="54"/>
        <v>0</v>
      </c>
      <c r="AZ44" s="75">
        <f>+'2010'!AV44+'9420'!AZ44+'9430'!AZ44</f>
        <v>0</v>
      </c>
      <c r="BA44" s="75">
        <f>+'2010'!AW44+'9420'!BA44+'9430'!BA44</f>
        <v>0</v>
      </c>
      <c r="BB44" s="72">
        <f t="shared" si="55"/>
        <v>0</v>
      </c>
      <c r="BC44" s="75">
        <f>+'2010'!AY44+'9420'!BC44+'9430'!BC44</f>
        <v>0</v>
      </c>
      <c r="BD44" s="75">
        <f>+'2010'!AZ44+'9420'!BD44+'9430'!BD44</f>
        <v>0</v>
      </c>
      <c r="BE44" s="72">
        <f t="shared" si="56"/>
        <v>0</v>
      </c>
      <c r="BF44" s="75">
        <f>+'2010'!BB44+'9420'!BF44+'9430'!BF44</f>
        <v>0</v>
      </c>
      <c r="BG44" s="75">
        <f>+'2010'!BC44+'9420'!BG44+'9430'!BG44</f>
        <v>0</v>
      </c>
      <c r="BH44" s="72">
        <f t="shared" si="57"/>
        <v>0</v>
      </c>
      <c r="BI44" s="75">
        <f>+'2010'!BE44+'9420'!BI44+'9430'!BI44</f>
        <v>0</v>
      </c>
      <c r="BJ44" s="75">
        <f>+'2010'!BF44+'9420'!BJ44+'9430'!BJ44</f>
        <v>0</v>
      </c>
      <c r="BK44" s="72">
        <f t="shared" si="58"/>
        <v>0</v>
      </c>
      <c r="BL44" s="75">
        <f>+'2010'!BH44+'9420'!BL44+'9430'!BL44</f>
        <v>0</v>
      </c>
      <c r="BM44" s="75">
        <f>+'2010'!BI44+'9420'!BM44+'9430'!BM44</f>
        <v>0</v>
      </c>
      <c r="BN44" s="72">
        <f t="shared" si="59"/>
        <v>0</v>
      </c>
      <c r="BO44" s="75">
        <f>+'2010'!BK44+'9420'!BO44+'9430'!BO44</f>
        <v>0</v>
      </c>
      <c r="BP44" s="75">
        <f>+'2010'!BL44+'9420'!BP44+'9430'!BP44</f>
        <v>0</v>
      </c>
      <c r="BQ44" s="72">
        <f t="shared" si="60"/>
        <v>0</v>
      </c>
      <c r="BR44" s="75">
        <f>+'2010'!BN44+'9420'!BR44+'9430'!BR44</f>
        <v>0</v>
      </c>
      <c r="BS44" s="75">
        <f>+'2010'!BO44+'9420'!BS44+'9430'!BS44</f>
        <v>0</v>
      </c>
    </row>
    <row r="45" spans="1:71" ht="15">
      <c r="A45" s="81" t="s">
        <v>34</v>
      </c>
      <c r="B45" s="74" t="s">
        <v>132</v>
      </c>
      <c r="C45" s="227">
        <f t="shared" si="61"/>
        <v>0</v>
      </c>
      <c r="D45" s="229">
        <f>'2010'!D45+'9420'!D45+'9430'!D45</f>
        <v>0</v>
      </c>
      <c r="E45" s="229">
        <f>'2010'!E45+'9420'!E45+'9430'!E45</f>
        <v>0</v>
      </c>
      <c r="F45" s="71"/>
      <c r="G45" s="75"/>
      <c r="H45" s="75"/>
      <c r="I45" s="72"/>
      <c r="J45" s="75"/>
      <c r="K45" s="75">
        <f>+'2010'!G45+'9420'!K45+'9430'!K45</f>
        <v>0</v>
      </c>
      <c r="L45" s="72">
        <f t="shared" si="41"/>
        <v>0</v>
      </c>
      <c r="M45" s="75">
        <f>+'2010'!I45+'9420'!M45+'9430'!M45</f>
        <v>0</v>
      </c>
      <c r="N45" s="75">
        <f>+'2010'!J45+'9420'!N45+'9430'!N45</f>
        <v>0</v>
      </c>
      <c r="O45" s="72">
        <f t="shared" si="42"/>
        <v>0</v>
      </c>
      <c r="P45" s="75">
        <f>+'2010'!L45+'9420'!P45+'9430'!P45</f>
        <v>0</v>
      </c>
      <c r="Q45" s="75">
        <f>+'2010'!M45+'9420'!Q45+'9430'!Q45</f>
        <v>0</v>
      </c>
      <c r="R45" s="72">
        <f t="shared" si="43"/>
        <v>0</v>
      </c>
      <c r="S45" s="75">
        <f>+'2010'!O45+'9420'!S45+'9430'!S45</f>
        <v>0</v>
      </c>
      <c r="T45" s="75">
        <f>+'2010'!P45+'9420'!T45+'9430'!T45</f>
        <v>0</v>
      </c>
      <c r="U45" s="72">
        <f t="shared" si="44"/>
        <v>0</v>
      </c>
      <c r="V45" s="75">
        <f>+'2010'!R45+'9420'!V45+'9430'!V45</f>
        <v>0</v>
      </c>
      <c r="W45" s="75">
        <f>+'2010'!S45+'9420'!W45+'9430'!W45</f>
        <v>0</v>
      </c>
      <c r="X45" s="72">
        <f t="shared" si="45"/>
        <v>0</v>
      </c>
      <c r="Y45" s="75">
        <f>+'2010'!U45+'9420'!Y45+'9430'!Y45</f>
        <v>0</v>
      </c>
      <c r="Z45" s="75">
        <f>+'2010'!V45+'9420'!Z45+'9430'!Z45</f>
        <v>0</v>
      </c>
      <c r="AA45" s="72">
        <f t="shared" si="46"/>
        <v>0</v>
      </c>
      <c r="AB45" s="75">
        <f>+'2010'!X45+'9420'!AB45+'9430'!AB45</f>
        <v>0</v>
      </c>
      <c r="AC45" s="75">
        <f>+'2010'!Y45+'9420'!AC45+'9430'!AC45</f>
        <v>0</v>
      </c>
      <c r="AD45" s="72">
        <f t="shared" si="47"/>
        <v>0</v>
      </c>
      <c r="AE45" s="75">
        <f>+'2010'!AA45+'9420'!AE45+'9430'!AE45</f>
        <v>0</v>
      </c>
      <c r="AF45" s="75">
        <f>+'2010'!AB45+'9420'!AF45+'9430'!AF45</f>
        <v>0</v>
      </c>
      <c r="AG45" s="72">
        <f t="shared" si="48"/>
        <v>0</v>
      </c>
      <c r="AH45" s="75">
        <f>+'2010'!AD45+'9420'!AH45+'9430'!AH45</f>
        <v>0</v>
      </c>
      <c r="AI45" s="75">
        <f>+'2010'!AE45+'9420'!AI45+'9430'!AI45</f>
        <v>0</v>
      </c>
      <c r="AJ45" s="72">
        <f t="shared" si="49"/>
        <v>0</v>
      </c>
      <c r="AK45" s="75">
        <f>+'2010'!AG45+'9420'!AK45+'9430'!AK45</f>
        <v>0</v>
      </c>
      <c r="AL45" s="75">
        <f>+'2010'!AH45+'9420'!AL45+'9430'!AL45</f>
        <v>0</v>
      </c>
      <c r="AM45" s="72">
        <f t="shared" si="50"/>
        <v>0</v>
      </c>
      <c r="AN45" s="75">
        <f>+'2010'!AJ45+'9420'!AN45+'9430'!AN45</f>
        <v>0</v>
      </c>
      <c r="AO45" s="75">
        <f>+'2010'!AK45+'9420'!AO45+'9430'!AO45</f>
        <v>0</v>
      </c>
      <c r="AP45" s="72">
        <f t="shared" si="51"/>
        <v>0</v>
      </c>
      <c r="AQ45" s="75">
        <f>+'2010'!AM45+'9420'!AQ45+'9430'!AQ45</f>
        <v>0</v>
      </c>
      <c r="AR45" s="75">
        <f>+'2010'!AN45+'9420'!AR45+'9430'!AR45</f>
        <v>0</v>
      </c>
      <c r="AS45" s="72">
        <f t="shared" si="52"/>
        <v>0</v>
      </c>
      <c r="AT45" s="75">
        <f>+'2010'!AP45+'9420'!AT45+'9430'!AT45</f>
        <v>0</v>
      </c>
      <c r="AU45" s="75">
        <f>+'2010'!AQ45+'9420'!AU45+'9430'!AU45</f>
        <v>0</v>
      </c>
      <c r="AV45" s="72">
        <f t="shared" si="53"/>
        <v>0</v>
      </c>
      <c r="AW45" s="75">
        <f>+'2010'!AS45+'9420'!AW45+'9430'!AW45</f>
        <v>0</v>
      </c>
      <c r="AX45" s="75">
        <f>+'2010'!AT45+'9420'!AX45+'9430'!AX45</f>
        <v>0</v>
      </c>
      <c r="AY45" s="72">
        <f t="shared" si="54"/>
        <v>0</v>
      </c>
      <c r="AZ45" s="75">
        <f>+'2010'!AV45+'9420'!AZ45+'9430'!AZ45</f>
        <v>0</v>
      </c>
      <c r="BA45" s="75">
        <f>+'2010'!AW45+'9420'!BA45+'9430'!BA45</f>
        <v>0</v>
      </c>
      <c r="BB45" s="72">
        <f t="shared" si="55"/>
        <v>0</v>
      </c>
      <c r="BC45" s="75">
        <f>+'2010'!AY45+'9420'!BC45+'9430'!BC45</f>
        <v>0</v>
      </c>
      <c r="BD45" s="75">
        <f>+'2010'!AZ45+'9420'!BD45+'9430'!BD45</f>
        <v>0</v>
      </c>
      <c r="BE45" s="72">
        <f t="shared" si="56"/>
        <v>0</v>
      </c>
      <c r="BF45" s="75">
        <f>+'2010'!BB45+'9420'!BF45+'9430'!BF45</f>
        <v>0</v>
      </c>
      <c r="BG45" s="75">
        <f>+'2010'!BC45+'9420'!BG45+'9430'!BG45</f>
        <v>0</v>
      </c>
      <c r="BH45" s="72">
        <f t="shared" si="57"/>
        <v>0</v>
      </c>
      <c r="BI45" s="75">
        <f>+'2010'!BE45+'9420'!BI45+'9430'!BI45</f>
        <v>0</v>
      </c>
      <c r="BJ45" s="75">
        <f>+'2010'!BF45+'9420'!BJ45+'9430'!BJ45</f>
        <v>0</v>
      </c>
      <c r="BK45" s="72">
        <f t="shared" si="58"/>
        <v>0</v>
      </c>
      <c r="BL45" s="75">
        <f>+'2010'!BH45+'9420'!BL45+'9430'!BL45</f>
        <v>0</v>
      </c>
      <c r="BM45" s="75">
        <f>+'2010'!BI45+'9420'!BM45+'9430'!BM45</f>
        <v>0</v>
      </c>
      <c r="BN45" s="72">
        <f t="shared" si="59"/>
        <v>0</v>
      </c>
      <c r="BO45" s="75">
        <f>+'2010'!BK45+'9420'!BO45+'9430'!BO45</f>
        <v>0</v>
      </c>
      <c r="BP45" s="75">
        <f>+'2010'!BL45+'9420'!BP45+'9430'!BP45</f>
        <v>0</v>
      </c>
      <c r="BQ45" s="72">
        <f t="shared" si="60"/>
        <v>0</v>
      </c>
      <c r="BR45" s="75">
        <f>+'2010'!BN45+'9420'!BR45+'9430'!BR45</f>
        <v>0</v>
      </c>
      <c r="BS45" s="75">
        <f>+'2010'!BO45+'9420'!BS45+'9430'!BS45</f>
        <v>0</v>
      </c>
    </row>
    <row r="46" spans="1:71" ht="15">
      <c r="A46" s="81" t="s">
        <v>35</v>
      </c>
      <c r="B46" s="74" t="s">
        <v>133</v>
      </c>
      <c r="C46" s="227">
        <f t="shared" si="61"/>
        <v>5953.099999999999</v>
      </c>
      <c r="D46" s="229">
        <f>'2010'!D46+'9420'!D46+'9430'!D46</f>
        <v>5613.773299999999</v>
      </c>
      <c r="E46" s="229">
        <f>'2010'!E46+'9420'!E46+'9430'!E46</f>
        <v>339.3267000000005</v>
      </c>
      <c r="F46" s="71"/>
      <c r="G46" s="75"/>
      <c r="H46" s="75"/>
      <c r="I46" s="72"/>
      <c r="J46" s="75"/>
      <c r="K46" s="75">
        <f>+'2010'!G46+'9420'!K46+'9430'!K46</f>
        <v>0</v>
      </c>
      <c r="L46" s="72">
        <f t="shared" si="41"/>
        <v>0</v>
      </c>
      <c r="M46" s="75">
        <f>+'2010'!I46+'9420'!M46+'9430'!M46</f>
        <v>0</v>
      </c>
      <c r="N46" s="75">
        <f>+'2010'!J46+'9420'!N46+'9430'!N46</f>
        <v>0</v>
      </c>
      <c r="O46" s="72">
        <f t="shared" si="42"/>
        <v>0</v>
      </c>
      <c r="P46" s="75">
        <f>+'2010'!L46+'9420'!P46+'9430'!P46</f>
        <v>0</v>
      </c>
      <c r="Q46" s="75">
        <f>+'2010'!M46+'9420'!Q46+'9430'!Q46</f>
        <v>0</v>
      </c>
      <c r="R46" s="72">
        <f t="shared" si="43"/>
        <v>0</v>
      </c>
      <c r="S46" s="75">
        <f>+'2010'!O46+'9420'!S46+'9430'!S46</f>
        <v>0</v>
      </c>
      <c r="T46" s="75">
        <f>+'2010'!P46+'9420'!T46+'9430'!T46</f>
        <v>0</v>
      </c>
      <c r="U46" s="72">
        <f t="shared" si="44"/>
        <v>0</v>
      </c>
      <c r="V46" s="75">
        <f>+'2010'!R46+'9420'!V46+'9430'!V46</f>
        <v>0</v>
      </c>
      <c r="W46" s="75">
        <f>+'2010'!S46+'9420'!W46+'9430'!W46</f>
        <v>0</v>
      </c>
      <c r="X46" s="72">
        <f t="shared" si="45"/>
        <v>0</v>
      </c>
      <c r="Y46" s="75">
        <f>+'2010'!U46+'9420'!Y46+'9430'!Y46</f>
        <v>0</v>
      </c>
      <c r="Z46" s="75">
        <f>+'2010'!V46+'9420'!Z46+'9430'!Z46</f>
        <v>0</v>
      </c>
      <c r="AA46" s="72">
        <f t="shared" si="46"/>
        <v>0</v>
      </c>
      <c r="AB46" s="75">
        <f>+'2010'!X46+'9420'!AB46+'9430'!AB46</f>
        <v>0</v>
      </c>
      <c r="AC46" s="75">
        <f>+'2010'!Y46+'9420'!AC46+'9430'!AC46</f>
        <v>0</v>
      </c>
      <c r="AD46" s="72">
        <f t="shared" si="47"/>
        <v>0</v>
      </c>
      <c r="AE46" s="75">
        <f>+'2010'!AA46+'9420'!AE46+'9430'!AE46</f>
        <v>0</v>
      </c>
      <c r="AF46" s="75">
        <f>+'2010'!AB46+'9420'!AF46+'9430'!AF46</f>
        <v>0</v>
      </c>
      <c r="AG46" s="72">
        <f t="shared" si="48"/>
        <v>0</v>
      </c>
      <c r="AH46" s="75">
        <f>+'2010'!AD46+'9420'!AH46+'9430'!AH46</f>
        <v>0</v>
      </c>
      <c r="AI46" s="75">
        <f>+'2010'!AE46+'9420'!AI46+'9430'!AI46</f>
        <v>0</v>
      </c>
      <c r="AJ46" s="72">
        <f t="shared" si="49"/>
        <v>0</v>
      </c>
      <c r="AK46" s="75">
        <f>+'2010'!AG46+'9420'!AK46+'9430'!AK46</f>
        <v>0</v>
      </c>
      <c r="AL46" s="75">
        <f>+'2010'!AH46+'9420'!AL46+'9430'!AL46</f>
        <v>0</v>
      </c>
      <c r="AM46" s="72">
        <f t="shared" si="50"/>
        <v>0</v>
      </c>
      <c r="AN46" s="75">
        <f>+'2010'!AJ46+'9420'!AN46+'9430'!AN46</f>
        <v>0</v>
      </c>
      <c r="AO46" s="75">
        <f>+'2010'!AK46+'9420'!AO46+'9430'!AO46</f>
        <v>0</v>
      </c>
      <c r="AP46" s="72">
        <f t="shared" si="51"/>
        <v>0</v>
      </c>
      <c r="AQ46" s="75">
        <f>+'2010'!AM46+'9420'!AQ46+'9430'!AQ46</f>
        <v>0</v>
      </c>
      <c r="AR46" s="75">
        <f>+'2010'!AN46+'9420'!AR46+'9430'!AR46</f>
        <v>0</v>
      </c>
      <c r="AS46" s="72">
        <f t="shared" si="52"/>
        <v>0</v>
      </c>
      <c r="AT46" s="75">
        <f>+'2010'!AP46+'9420'!AT46+'9430'!AT46</f>
        <v>0</v>
      </c>
      <c r="AU46" s="75">
        <f>+'2010'!AQ46+'9420'!AU46+'9430'!AU46</f>
        <v>0</v>
      </c>
      <c r="AV46" s="72">
        <f t="shared" si="53"/>
        <v>0</v>
      </c>
      <c r="AW46" s="75">
        <f>+'2010'!AS46+'9420'!AW46+'9430'!AW46</f>
        <v>0</v>
      </c>
      <c r="AX46" s="75">
        <f>+'2010'!AT46+'9420'!AX46+'9430'!AX46</f>
        <v>0</v>
      </c>
      <c r="AY46" s="72">
        <f t="shared" si="54"/>
        <v>0</v>
      </c>
      <c r="AZ46" s="75">
        <f>+'2010'!AV46+'9420'!AZ46+'9430'!AZ46</f>
        <v>0</v>
      </c>
      <c r="BA46" s="75">
        <f>+'2010'!AW46+'9420'!BA46+'9430'!BA46</f>
        <v>0</v>
      </c>
      <c r="BB46" s="72">
        <f t="shared" si="55"/>
        <v>0</v>
      </c>
      <c r="BC46" s="75">
        <f>+'2010'!AY46+'9420'!BC46+'9430'!BC46</f>
        <v>0</v>
      </c>
      <c r="BD46" s="75">
        <f>+'2010'!AZ46+'9420'!BD46+'9430'!BD46</f>
        <v>0</v>
      </c>
      <c r="BE46" s="72">
        <f t="shared" si="56"/>
        <v>0</v>
      </c>
      <c r="BF46" s="75">
        <f>+'2010'!BB46+'9420'!BF46+'9430'!BF46</f>
        <v>0</v>
      </c>
      <c r="BG46" s="75">
        <f>+'2010'!BC46+'9420'!BG46+'9430'!BG46</f>
        <v>0</v>
      </c>
      <c r="BH46" s="72">
        <f t="shared" si="57"/>
        <v>0</v>
      </c>
      <c r="BI46" s="75">
        <f>+'2010'!BE46+'9420'!BI46+'9430'!BI46</f>
        <v>0</v>
      </c>
      <c r="BJ46" s="75">
        <f>+'2010'!BF46+'9420'!BJ46+'9430'!BJ46</f>
        <v>0</v>
      </c>
      <c r="BK46" s="72">
        <f t="shared" si="58"/>
        <v>0</v>
      </c>
      <c r="BL46" s="75">
        <f>+'2010'!BH46+'9420'!BL46+'9430'!BL46</f>
        <v>0</v>
      </c>
      <c r="BM46" s="75">
        <f>+'2010'!BI46+'9420'!BM46+'9430'!BM46</f>
        <v>0</v>
      </c>
      <c r="BN46" s="72">
        <f t="shared" si="59"/>
        <v>0</v>
      </c>
      <c r="BO46" s="75">
        <f>+'2010'!BK46+'9420'!BO46+'9430'!BO46</f>
        <v>0</v>
      </c>
      <c r="BP46" s="75">
        <f>+'2010'!BL46+'9420'!BP46+'9430'!BP46</f>
        <v>0</v>
      </c>
      <c r="BQ46" s="72">
        <f t="shared" si="60"/>
        <v>0</v>
      </c>
      <c r="BR46" s="75">
        <f>+'2010'!BN46+'9420'!BR46+'9430'!BR46</f>
        <v>0</v>
      </c>
      <c r="BS46" s="75">
        <f>+'2010'!BO46+'9420'!BS46+'9430'!BS46</f>
        <v>0</v>
      </c>
    </row>
    <row r="47" spans="1:71" ht="15">
      <c r="A47" s="81" t="s">
        <v>36</v>
      </c>
      <c r="B47" s="74" t="s">
        <v>134</v>
      </c>
      <c r="C47" s="227">
        <f t="shared" si="61"/>
        <v>3712</v>
      </c>
      <c r="D47" s="229">
        <f>'2010'!D47+'9420'!D47+'9430'!D47</f>
        <v>3500.4159999999997</v>
      </c>
      <c r="E47" s="229">
        <f>'2010'!E47+'9420'!E47+'9430'!E47</f>
        <v>211.5840000000003</v>
      </c>
      <c r="F47" s="71"/>
      <c r="G47" s="75"/>
      <c r="H47" s="75"/>
      <c r="I47" s="72"/>
      <c r="J47" s="75"/>
      <c r="K47" s="75">
        <f>+'2010'!G47+'9420'!K47+'9430'!K47</f>
        <v>0</v>
      </c>
      <c r="L47" s="72">
        <f t="shared" si="41"/>
        <v>0</v>
      </c>
      <c r="M47" s="75">
        <f>+'2010'!I47+'9420'!M47+'9430'!M47</f>
        <v>0</v>
      </c>
      <c r="N47" s="75">
        <f>+'2010'!J47+'9420'!N47+'9430'!N47</f>
        <v>0</v>
      </c>
      <c r="O47" s="72">
        <f t="shared" si="42"/>
        <v>0</v>
      </c>
      <c r="P47" s="75">
        <f>+'2010'!L47+'9420'!P47+'9430'!P47</f>
        <v>0</v>
      </c>
      <c r="Q47" s="75">
        <f>+'2010'!M47+'9420'!Q47+'9430'!Q47</f>
        <v>0</v>
      </c>
      <c r="R47" s="72">
        <f t="shared" si="43"/>
        <v>0</v>
      </c>
      <c r="S47" s="75">
        <f>+'2010'!O47+'9420'!S47+'9430'!S47</f>
        <v>0</v>
      </c>
      <c r="T47" s="75">
        <f>+'2010'!P47+'9420'!T47+'9430'!T47</f>
        <v>0</v>
      </c>
      <c r="U47" s="72">
        <f t="shared" si="44"/>
        <v>0</v>
      </c>
      <c r="V47" s="75">
        <f>+'2010'!R47+'9420'!V47+'9430'!V47</f>
        <v>0</v>
      </c>
      <c r="W47" s="75">
        <f>+'2010'!S47+'9420'!W47+'9430'!W47</f>
        <v>0</v>
      </c>
      <c r="X47" s="72">
        <f t="shared" si="45"/>
        <v>0</v>
      </c>
      <c r="Y47" s="75">
        <f>+'2010'!U47+'9420'!Y47+'9430'!Y47</f>
        <v>0</v>
      </c>
      <c r="Z47" s="75">
        <f>+'2010'!V47+'9420'!Z47+'9430'!Z47</f>
        <v>0</v>
      </c>
      <c r="AA47" s="72">
        <f t="shared" si="46"/>
        <v>0</v>
      </c>
      <c r="AB47" s="75">
        <f>+'2010'!X47+'9420'!AB47+'9430'!AB47</f>
        <v>0</v>
      </c>
      <c r="AC47" s="75">
        <f>+'2010'!Y47+'9420'!AC47+'9430'!AC47</f>
        <v>0</v>
      </c>
      <c r="AD47" s="72">
        <f t="shared" si="47"/>
        <v>0</v>
      </c>
      <c r="AE47" s="75">
        <f>+'2010'!AA47+'9420'!AE47+'9430'!AE47</f>
        <v>0</v>
      </c>
      <c r="AF47" s="75">
        <f>+'2010'!AB47+'9420'!AF47+'9430'!AF47</f>
        <v>0</v>
      </c>
      <c r="AG47" s="72">
        <f t="shared" si="48"/>
        <v>0</v>
      </c>
      <c r="AH47" s="75">
        <f>+'2010'!AD47+'9420'!AH47+'9430'!AH47</f>
        <v>0</v>
      </c>
      <c r="AI47" s="75">
        <f>+'2010'!AE47+'9420'!AI47+'9430'!AI47</f>
        <v>0</v>
      </c>
      <c r="AJ47" s="72">
        <f t="shared" si="49"/>
        <v>0</v>
      </c>
      <c r="AK47" s="75">
        <f>+'2010'!AG47+'9420'!AK47+'9430'!AK47</f>
        <v>0</v>
      </c>
      <c r="AL47" s="75">
        <f>+'2010'!AH47+'9420'!AL47+'9430'!AL47</f>
        <v>0</v>
      </c>
      <c r="AM47" s="72">
        <f t="shared" si="50"/>
        <v>0</v>
      </c>
      <c r="AN47" s="75">
        <f>+'2010'!AJ47+'9420'!AN47+'9430'!AN47</f>
        <v>0</v>
      </c>
      <c r="AO47" s="75">
        <f>+'2010'!AK47+'9420'!AO47+'9430'!AO47</f>
        <v>0</v>
      </c>
      <c r="AP47" s="72">
        <f t="shared" si="51"/>
        <v>0</v>
      </c>
      <c r="AQ47" s="75">
        <f>+'2010'!AM47+'9420'!AQ47+'9430'!AQ47</f>
        <v>0</v>
      </c>
      <c r="AR47" s="75">
        <f>+'2010'!AN47+'9420'!AR47+'9430'!AR47</f>
        <v>0</v>
      </c>
      <c r="AS47" s="72">
        <f t="shared" si="52"/>
        <v>0</v>
      </c>
      <c r="AT47" s="75">
        <f>+'2010'!AP47+'9420'!AT47+'9430'!AT47</f>
        <v>0</v>
      </c>
      <c r="AU47" s="75">
        <f>+'2010'!AQ47+'9420'!AU47+'9430'!AU47</f>
        <v>0</v>
      </c>
      <c r="AV47" s="72">
        <f t="shared" si="53"/>
        <v>0</v>
      </c>
      <c r="AW47" s="75">
        <f>+'2010'!AS47+'9420'!AW47+'9430'!AW47</f>
        <v>0</v>
      </c>
      <c r="AX47" s="75">
        <f>+'2010'!AT47+'9420'!AX47+'9430'!AX47</f>
        <v>0</v>
      </c>
      <c r="AY47" s="72">
        <f t="shared" si="54"/>
        <v>0</v>
      </c>
      <c r="AZ47" s="75">
        <f>+'2010'!AV47+'9420'!AZ47+'9430'!AZ47</f>
        <v>0</v>
      </c>
      <c r="BA47" s="75">
        <f>+'2010'!AW47+'9420'!BA47+'9430'!BA47</f>
        <v>0</v>
      </c>
      <c r="BB47" s="72">
        <f t="shared" si="55"/>
        <v>0</v>
      </c>
      <c r="BC47" s="75">
        <f>+'2010'!AY47+'9420'!BC47+'9430'!BC47</f>
        <v>0</v>
      </c>
      <c r="BD47" s="75">
        <f>+'2010'!AZ47+'9420'!BD47+'9430'!BD47</f>
        <v>0</v>
      </c>
      <c r="BE47" s="72">
        <f t="shared" si="56"/>
        <v>0</v>
      </c>
      <c r="BF47" s="75">
        <f>+'2010'!BB47+'9420'!BF47+'9430'!BF47</f>
        <v>0</v>
      </c>
      <c r="BG47" s="75">
        <f>+'2010'!BC47+'9420'!BG47+'9430'!BG47</f>
        <v>0</v>
      </c>
      <c r="BH47" s="72">
        <f t="shared" si="57"/>
        <v>0</v>
      </c>
      <c r="BI47" s="75">
        <f>+'2010'!BE47+'9420'!BI47+'9430'!BI47</f>
        <v>0</v>
      </c>
      <c r="BJ47" s="75">
        <f>+'2010'!BF47+'9420'!BJ47+'9430'!BJ47</f>
        <v>0</v>
      </c>
      <c r="BK47" s="72">
        <f t="shared" si="58"/>
        <v>0</v>
      </c>
      <c r="BL47" s="75">
        <f>+'2010'!BH47+'9420'!BL47+'9430'!BL47</f>
        <v>0</v>
      </c>
      <c r="BM47" s="75">
        <f>+'2010'!BI47+'9420'!BM47+'9430'!BM47</f>
        <v>0</v>
      </c>
      <c r="BN47" s="72">
        <f t="shared" si="59"/>
        <v>0</v>
      </c>
      <c r="BO47" s="75">
        <f>+'2010'!BK47+'9420'!BO47+'9430'!BO47</f>
        <v>0</v>
      </c>
      <c r="BP47" s="75">
        <f>+'2010'!BL47+'9420'!BP47+'9430'!BP47</f>
        <v>0</v>
      </c>
      <c r="BQ47" s="72">
        <f t="shared" si="60"/>
        <v>0</v>
      </c>
      <c r="BR47" s="75">
        <f>+'2010'!BN47+'9420'!BR47+'9430'!BR47</f>
        <v>0</v>
      </c>
      <c r="BS47" s="75">
        <f>+'2010'!BO47+'9420'!BS47+'9430'!BS47</f>
        <v>0</v>
      </c>
    </row>
    <row r="48" spans="1:71" ht="14.25" customHeight="1">
      <c r="A48" s="81" t="s">
        <v>37</v>
      </c>
      <c r="B48" s="237" t="s">
        <v>135</v>
      </c>
      <c r="C48" s="227">
        <f t="shared" si="61"/>
        <v>11043.5</v>
      </c>
      <c r="D48" s="229">
        <f>'2010'!D48+'9420'!D48+'9430'!D48</f>
        <v>10414.020499999999</v>
      </c>
      <c r="E48" s="229">
        <f>'2010'!E48+'9420'!E48+'9430'!E48</f>
        <v>629.4795000000013</v>
      </c>
      <c r="F48" s="71"/>
      <c r="G48" s="75"/>
      <c r="H48" s="75"/>
      <c r="I48" s="72"/>
      <c r="J48" s="75"/>
      <c r="K48" s="75">
        <f>+'2010'!G48+'9420'!K48+'9430'!K48</f>
        <v>0</v>
      </c>
      <c r="L48" s="72">
        <f t="shared" si="41"/>
        <v>0</v>
      </c>
      <c r="M48" s="75">
        <f>+'2010'!I48+'9420'!M48+'9430'!M48</f>
        <v>0</v>
      </c>
      <c r="N48" s="75">
        <f>+'2010'!J48+'9420'!N48+'9430'!N48</f>
        <v>0</v>
      </c>
      <c r="O48" s="72">
        <f t="shared" si="42"/>
        <v>0</v>
      </c>
      <c r="P48" s="75">
        <f>+'2010'!L48+'9420'!P48+'9430'!P48</f>
        <v>0</v>
      </c>
      <c r="Q48" s="75">
        <f>+'2010'!M48+'9420'!Q48+'9430'!Q48</f>
        <v>0</v>
      </c>
      <c r="R48" s="72">
        <f t="shared" si="43"/>
        <v>0</v>
      </c>
      <c r="S48" s="75">
        <f>+'2010'!O48+'9420'!S48+'9430'!S48</f>
        <v>0</v>
      </c>
      <c r="T48" s="75">
        <f>+'2010'!P48+'9420'!T48+'9430'!T48</f>
        <v>0</v>
      </c>
      <c r="U48" s="72">
        <f t="shared" si="44"/>
        <v>0</v>
      </c>
      <c r="V48" s="75">
        <f>+'2010'!R48+'9420'!V48+'9430'!V48</f>
        <v>0</v>
      </c>
      <c r="W48" s="75">
        <f>+'2010'!S48+'9420'!W48+'9430'!W48</f>
        <v>0</v>
      </c>
      <c r="X48" s="72">
        <f t="shared" si="45"/>
        <v>0</v>
      </c>
      <c r="Y48" s="75">
        <f>+'2010'!U48+'9420'!Y48+'9430'!Y48</f>
        <v>0</v>
      </c>
      <c r="Z48" s="75">
        <f>+'2010'!V48+'9420'!Z48+'9430'!Z48</f>
        <v>0</v>
      </c>
      <c r="AA48" s="72">
        <f t="shared" si="46"/>
        <v>0</v>
      </c>
      <c r="AB48" s="75">
        <f>+'2010'!X48+'9420'!AB48+'9430'!AB48</f>
        <v>0</v>
      </c>
      <c r="AC48" s="75">
        <f>+'2010'!Y48+'9420'!AC48+'9430'!AC48</f>
        <v>0</v>
      </c>
      <c r="AD48" s="72">
        <f t="shared" si="47"/>
        <v>0</v>
      </c>
      <c r="AE48" s="75">
        <f>+'2010'!AA48+'9420'!AE48+'9430'!AE48</f>
        <v>0</v>
      </c>
      <c r="AF48" s="75">
        <f>+'2010'!AB48+'9420'!AF48+'9430'!AF48</f>
        <v>0</v>
      </c>
      <c r="AG48" s="72">
        <f t="shared" si="48"/>
        <v>0</v>
      </c>
      <c r="AH48" s="75">
        <f>+'2010'!AD48+'9420'!AH48+'9430'!AH48</f>
        <v>0</v>
      </c>
      <c r="AI48" s="75">
        <f>+'2010'!AE48+'9420'!AI48+'9430'!AI48</f>
        <v>0</v>
      </c>
      <c r="AJ48" s="72">
        <f t="shared" si="49"/>
        <v>0</v>
      </c>
      <c r="AK48" s="75">
        <f>+'2010'!AG48+'9420'!AK48+'9430'!AK48</f>
        <v>0</v>
      </c>
      <c r="AL48" s="75">
        <f>+'2010'!AH48+'9420'!AL48+'9430'!AL48</f>
        <v>0</v>
      </c>
      <c r="AM48" s="72">
        <f t="shared" si="50"/>
        <v>0</v>
      </c>
      <c r="AN48" s="75">
        <f>+'2010'!AJ48+'9420'!AN48+'9430'!AN48</f>
        <v>0</v>
      </c>
      <c r="AO48" s="75">
        <f>+'2010'!AK48+'9420'!AO48+'9430'!AO48</f>
        <v>0</v>
      </c>
      <c r="AP48" s="72">
        <f t="shared" si="51"/>
        <v>0</v>
      </c>
      <c r="AQ48" s="75">
        <f>+'2010'!AM48+'9420'!AQ48+'9430'!AQ48</f>
        <v>0</v>
      </c>
      <c r="AR48" s="75">
        <f>+'2010'!AN48+'9420'!AR48+'9430'!AR48</f>
        <v>0</v>
      </c>
      <c r="AS48" s="72">
        <f t="shared" si="52"/>
        <v>0</v>
      </c>
      <c r="AT48" s="75">
        <f>+'2010'!AP48+'9420'!AT48+'9430'!AT48</f>
        <v>0</v>
      </c>
      <c r="AU48" s="75">
        <f>+'2010'!AQ48+'9420'!AU48+'9430'!AU48</f>
        <v>0</v>
      </c>
      <c r="AV48" s="72">
        <f t="shared" si="53"/>
        <v>0</v>
      </c>
      <c r="AW48" s="75">
        <f>+'2010'!AS48+'9420'!AW48+'9430'!AW48</f>
        <v>0</v>
      </c>
      <c r="AX48" s="75">
        <f>+'2010'!AT48+'9420'!AX48+'9430'!AX48</f>
        <v>0</v>
      </c>
      <c r="AY48" s="72">
        <f t="shared" si="54"/>
        <v>0</v>
      </c>
      <c r="AZ48" s="75">
        <f>+'2010'!AV48+'9420'!AZ48+'9430'!AZ48</f>
        <v>0</v>
      </c>
      <c r="BA48" s="75">
        <f>+'2010'!AW48+'9420'!BA48+'9430'!BA48</f>
        <v>0</v>
      </c>
      <c r="BB48" s="72">
        <f t="shared" si="55"/>
        <v>0</v>
      </c>
      <c r="BC48" s="75">
        <f>+'2010'!AY48+'9420'!BC48+'9430'!BC48</f>
        <v>0</v>
      </c>
      <c r="BD48" s="75">
        <f>+'2010'!AZ48+'9420'!BD48+'9430'!BD48</f>
        <v>0</v>
      </c>
      <c r="BE48" s="72">
        <f t="shared" si="56"/>
        <v>0</v>
      </c>
      <c r="BF48" s="75">
        <f>+'2010'!BB48+'9420'!BF48+'9430'!BF48</f>
        <v>0</v>
      </c>
      <c r="BG48" s="75">
        <f>+'2010'!BC48+'9420'!BG48+'9430'!BG48</f>
        <v>0</v>
      </c>
      <c r="BH48" s="72">
        <f t="shared" si="57"/>
        <v>0</v>
      </c>
      <c r="BI48" s="75">
        <f>+'2010'!BE48+'9420'!BI48+'9430'!BI48</f>
        <v>0</v>
      </c>
      <c r="BJ48" s="75">
        <f>+'2010'!BF48+'9420'!BJ48+'9430'!BJ48</f>
        <v>0</v>
      </c>
      <c r="BK48" s="72">
        <f t="shared" si="58"/>
        <v>0</v>
      </c>
      <c r="BL48" s="75">
        <f>+'2010'!BH48+'9420'!BL48+'9430'!BL48</f>
        <v>0</v>
      </c>
      <c r="BM48" s="75">
        <f>+'2010'!BI48+'9420'!BM48+'9430'!BM48</f>
        <v>0</v>
      </c>
      <c r="BN48" s="72">
        <f t="shared" si="59"/>
        <v>0</v>
      </c>
      <c r="BO48" s="75">
        <f>+'2010'!BK48+'9420'!BO48+'9430'!BO48</f>
        <v>0</v>
      </c>
      <c r="BP48" s="75">
        <f>+'2010'!BL48+'9420'!BP48+'9430'!BP48</f>
        <v>0</v>
      </c>
      <c r="BQ48" s="72">
        <f t="shared" si="60"/>
        <v>0</v>
      </c>
      <c r="BR48" s="75">
        <f>+'2010'!BN48+'9420'!BR48+'9430'!BR48</f>
        <v>0</v>
      </c>
      <c r="BS48" s="75">
        <f>+'2010'!BO48+'9420'!BS48+'9430'!BS48</f>
        <v>0</v>
      </c>
    </row>
    <row r="49" spans="1:71" ht="15">
      <c r="A49" s="81" t="s">
        <v>38</v>
      </c>
      <c r="B49" s="74" t="s">
        <v>136</v>
      </c>
      <c r="C49" s="227">
        <f t="shared" si="61"/>
        <v>3293.9000000000005</v>
      </c>
      <c r="D49" s="229">
        <f>'2010'!D49+'9420'!D49+'9430'!D49</f>
        <v>3106.1477000000004</v>
      </c>
      <c r="E49" s="229">
        <f>'2010'!E49+'9420'!E49+'9430'!E49</f>
        <v>187.7523000000001</v>
      </c>
      <c r="F49" s="71"/>
      <c r="G49" s="75"/>
      <c r="H49" s="75"/>
      <c r="I49" s="72"/>
      <c r="J49" s="75"/>
      <c r="K49" s="75">
        <f>+'2010'!G49+'9420'!K49+'9430'!K49</f>
        <v>0</v>
      </c>
      <c r="L49" s="72">
        <f t="shared" si="41"/>
        <v>0</v>
      </c>
      <c r="M49" s="75">
        <f>+'2010'!I49+'9420'!M49+'9430'!M49</f>
        <v>0</v>
      </c>
      <c r="N49" s="75">
        <f>+'2010'!J49+'9420'!N49+'9430'!N49</f>
        <v>0</v>
      </c>
      <c r="O49" s="72">
        <f t="shared" si="42"/>
        <v>0</v>
      </c>
      <c r="P49" s="75">
        <f>+'2010'!L49+'9420'!P49+'9430'!P49</f>
        <v>0</v>
      </c>
      <c r="Q49" s="75">
        <f>+'2010'!M49+'9420'!Q49+'9430'!Q49</f>
        <v>0</v>
      </c>
      <c r="R49" s="72">
        <f t="shared" si="43"/>
        <v>0</v>
      </c>
      <c r="S49" s="75">
        <f>+'2010'!O49+'9420'!S49+'9430'!S49</f>
        <v>0</v>
      </c>
      <c r="T49" s="75">
        <f>+'2010'!P49+'9420'!T49+'9430'!T49</f>
        <v>0</v>
      </c>
      <c r="U49" s="72">
        <f t="shared" si="44"/>
        <v>0</v>
      </c>
      <c r="V49" s="75">
        <f>+'2010'!R49+'9420'!V49+'9430'!V49</f>
        <v>0</v>
      </c>
      <c r="W49" s="75">
        <f>+'2010'!S49+'9420'!W49+'9430'!W49</f>
        <v>0</v>
      </c>
      <c r="X49" s="72">
        <f t="shared" si="45"/>
        <v>0</v>
      </c>
      <c r="Y49" s="75">
        <f>+'2010'!U49+'9420'!Y49+'9430'!Y49</f>
        <v>0</v>
      </c>
      <c r="Z49" s="75">
        <f>+'2010'!V49+'9420'!Z49+'9430'!Z49</f>
        <v>0</v>
      </c>
      <c r="AA49" s="72">
        <f t="shared" si="46"/>
        <v>0</v>
      </c>
      <c r="AB49" s="75">
        <f>+'2010'!X49+'9420'!AB49+'9430'!AB49</f>
        <v>0</v>
      </c>
      <c r="AC49" s="75">
        <f>+'2010'!Y49+'9420'!AC49+'9430'!AC49</f>
        <v>0</v>
      </c>
      <c r="AD49" s="72">
        <f t="shared" si="47"/>
        <v>0</v>
      </c>
      <c r="AE49" s="75">
        <f>+'2010'!AA49+'9420'!AE49+'9430'!AE49</f>
        <v>0</v>
      </c>
      <c r="AF49" s="75">
        <f>+'2010'!AB49+'9420'!AF49+'9430'!AF49</f>
        <v>0</v>
      </c>
      <c r="AG49" s="72">
        <f t="shared" si="48"/>
        <v>0</v>
      </c>
      <c r="AH49" s="75">
        <f>+'2010'!AD49+'9420'!AH49+'9430'!AH49</f>
        <v>0</v>
      </c>
      <c r="AI49" s="75">
        <f>+'2010'!AE49+'9420'!AI49+'9430'!AI49</f>
        <v>0</v>
      </c>
      <c r="AJ49" s="72">
        <f t="shared" si="49"/>
        <v>0</v>
      </c>
      <c r="AK49" s="75">
        <f>+'2010'!AG49+'9420'!AK49+'9430'!AK49</f>
        <v>0</v>
      </c>
      <c r="AL49" s="75">
        <f>+'2010'!AH49+'9420'!AL49+'9430'!AL49</f>
        <v>0</v>
      </c>
      <c r="AM49" s="72">
        <f t="shared" si="50"/>
        <v>0</v>
      </c>
      <c r="AN49" s="75">
        <f>+'2010'!AJ49+'9420'!AN49+'9430'!AN49</f>
        <v>0</v>
      </c>
      <c r="AO49" s="75">
        <f>+'2010'!AK49+'9420'!AO49+'9430'!AO49</f>
        <v>0</v>
      </c>
      <c r="AP49" s="72">
        <f t="shared" si="51"/>
        <v>0</v>
      </c>
      <c r="AQ49" s="75">
        <f>+'2010'!AM49+'9420'!AQ49+'9430'!AQ49</f>
        <v>0</v>
      </c>
      <c r="AR49" s="75">
        <f>+'2010'!AN49+'9420'!AR49+'9430'!AR49</f>
        <v>0</v>
      </c>
      <c r="AS49" s="72">
        <f t="shared" si="52"/>
        <v>0</v>
      </c>
      <c r="AT49" s="75">
        <f>+'2010'!AP49+'9420'!AT49+'9430'!AT49</f>
        <v>0</v>
      </c>
      <c r="AU49" s="75">
        <f>+'2010'!AQ49+'9420'!AU49+'9430'!AU49</f>
        <v>0</v>
      </c>
      <c r="AV49" s="72">
        <f t="shared" si="53"/>
        <v>0</v>
      </c>
      <c r="AW49" s="75">
        <f>+'2010'!AS49+'9420'!AW49+'9430'!AW49</f>
        <v>0</v>
      </c>
      <c r="AX49" s="75">
        <f>+'2010'!AT49+'9420'!AX49+'9430'!AX49</f>
        <v>0</v>
      </c>
      <c r="AY49" s="72">
        <f t="shared" si="54"/>
        <v>0</v>
      </c>
      <c r="AZ49" s="75">
        <f>+'2010'!AV49+'9420'!AZ49+'9430'!AZ49</f>
        <v>0</v>
      </c>
      <c r="BA49" s="75">
        <f>+'2010'!AW49+'9420'!BA49+'9430'!BA49</f>
        <v>0</v>
      </c>
      <c r="BB49" s="72">
        <f t="shared" si="55"/>
        <v>0</v>
      </c>
      <c r="BC49" s="75">
        <f>+'2010'!AY49+'9420'!BC49+'9430'!BC49</f>
        <v>0</v>
      </c>
      <c r="BD49" s="75">
        <f>+'2010'!AZ49+'9420'!BD49+'9430'!BD49</f>
        <v>0</v>
      </c>
      <c r="BE49" s="72">
        <f t="shared" si="56"/>
        <v>0</v>
      </c>
      <c r="BF49" s="75">
        <f>+'2010'!BB49+'9420'!BF49+'9430'!BF49</f>
        <v>0</v>
      </c>
      <c r="BG49" s="75">
        <f>+'2010'!BC49+'9420'!BG49+'9430'!BG49</f>
        <v>0</v>
      </c>
      <c r="BH49" s="72">
        <f t="shared" si="57"/>
        <v>0</v>
      </c>
      <c r="BI49" s="75">
        <f>+'2010'!BE49+'9420'!BI49+'9430'!BI49</f>
        <v>0</v>
      </c>
      <c r="BJ49" s="75">
        <f>+'2010'!BF49+'9420'!BJ49+'9430'!BJ49</f>
        <v>0</v>
      </c>
      <c r="BK49" s="72">
        <f t="shared" si="58"/>
        <v>0</v>
      </c>
      <c r="BL49" s="75">
        <f>+'2010'!BH49+'9420'!BL49+'9430'!BL49</f>
        <v>0</v>
      </c>
      <c r="BM49" s="75">
        <f>+'2010'!BI49+'9420'!BM49+'9430'!BM49</f>
        <v>0</v>
      </c>
      <c r="BN49" s="72">
        <f t="shared" si="59"/>
        <v>0</v>
      </c>
      <c r="BO49" s="75">
        <f>+'2010'!BK49+'9420'!BO49+'9430'!BO49</f>
        <v>0</v>
      </c>
      <c r="BP49" s="75">
        <f>+'2010'!BL49+'9420'!BP49+'9430'!BP49</f>
        <v>0</v>
      </c>
      <c r="BQ49" s="72">
        <f t="shared" si="60"/>
        <v>0</v>
      </c>
      <c r="BR49" s="75">
        <f>+'2010'!BN49+'9420'!BR49+'9430'!BR49</f>
        <v>0</v>
      </c>
      <c r="BS49" s="75">
        <f>+'2010'!BO49+'9420'!BS49+'9430'!BS49</f>
        <v>0</v>
      </c>
    </row>
    <row r="50" spans="1:71" ht="15">
      <c r="A50" s="81" t="s">
        <v>39</v>
      </c>
      <c r="B50" s="74" t="s">
        <v>137</v>
      </c>
      <c r="C50" s="227">
        <f t="shared" si="61"/>
        <v>15917.5</v>
      </c>
      <c r="D50" s="229">
        <f>'2010'!D50+'9420'!D50+'9430'!D50</f>
        <v>15917.5</v>
      </c>
      <c r="E50" s="229">
        <f>'2010'!E50+'9420'!E50+'9430'!E50</f>
        <v>0</v>
      </c>
      <c r="F50" s="71"/>
      <c r="G50" s="75"/>
      <c r="H50" s="75"/>
      <c r="I50" s="72"/>
      <c r="J50" s="75"/>
      <c r="K50" s="75">
        <f>C50-D50</f>
        <v>0</v>
      </c>
      <c r="L50" s="72">
        <f t="shared" si="41"/>
        <v>0</v>
      </c>
      <c r="M50" s="75">
        <f>+'2010'!I50+'9420'!M50+'9430'!M50</f>
        <v>0</v>
      </c>
      <c r="N50" s="75">
        <f>+'2010'!J50+'9420'!N50+'9430'!N50</f>
        <v>0</v>
      </c>
      <c r="O50" s="72">
        <f t="shared" si="42"/>
        <v>0</v>
      </c>
      <c r="P50" s="75">
        <f>+'2010'!L50+'9420'!P50+'9430'!P50</f>
        <v>0</v>
      </c>
      <c r="Q50" s="75">
        <f>+'2010'!M50+'9420'!Q50+'9430'!Q50</f>
        <v>0</v>
      </c>
      <c r="R50" s="72">
        <f t="shared" si="43"/>
        <v>0</v>
      </c>
      <c r="S50" s="75">
        <f>+'2010'!O50+'9420'!S50+'9430'!S50</f>
        <v>0</v>
      </c>
      <c r="T50" s="75">
        <f>+'2010'!P50+'9420'!T50+'9430'!T50</f>
        <v>0</v>
      </c>
      <c r="U50" s="72">
        <f t="shared" si="44"/>
        <v>0</v>
      </c>
      <c r="V50" s="75">
        <f>+'2010'!R50+'9420'!V50+'9430'!V50</f>
        <v>0</v>
      </c>
      <c r="W50" s="75">
        <f>+'2010'!S50+'9420'!W50+'9430'!W50</f>
        <v>0</v>
      </c>
      <c r="X50" s="72">
        <f t="shared" si="45"/>
        <v>0</v>
      </c>
      <c r="Y50" s="75">
        <f>+'2010'!U50+'9420'!Y50+'9430'!Y50</f>
        <v>0</v>
      </c>
      <c r="Z50" s="75">
        <f>+'2010'!V50+'9420'!Z50+'9430'!Z50</f>
        <v>0</v>
      </c>
      <c r="AA50" s="72">
        <f t="shared" si="46"/>
        <v>0</v>
      </c>
      <c r="AB50" s="75">
        <f>+'2010'!X50+'9420'!AB50+'9430'!AB50</f>
        <v>0</v>
      </c>
      <c r="AC50" s="75">
        <f>+'2010'!Y50+'9420'!AC50+'9430'!AC50</f>
        <v>0</v>
      </c>
      <c r="AD50" s="72">
        <f t="shared" si="47"/>
        <v>0</v>
      </c>
      <c r="AE50" s="75">
        <f>+'2010'!AA50+'9420'!AE50+'9430'!AE50</f>
        <v>0</v>
      </c>
      <c r="AF50" s="75">
        <f>+'2010'!AB50+'9420'!AF50+'9430'!AF50</f>
        <v>0</v>
      </c>
      <c r="AG50" s="72">
        <f t="shared" si="48"/>
        <v>0</v>
      </c>
      <c r="AH50" s="75">
        <f>+'2010'!AD50+'9420'!AH50+'9430'!AH50</f>
        <v>0</v>
      </c>
      <c r="AI50" s="75">
        <f>+'2010'!AE50+'9420'!AI50+'9430'!AI50</f>
        <v>0</v>
      </c>
      <c r="AJ50" s="72">
        <f t="shared" si="49"/>
        <v>0</v>
      </c>
      <c r="AK50" s="75">
        <f>+'2010'!AG50+'9420'!AK50+'9430'!AK50</f>
        <v>0</v>
      </c>
      <c r="AL50" s="75">
        <f>+'2010'!AH50+'9420'!AL50+'9430'!AL50</f>
        <v>0</v>
      </c>
      <c r="AM50" s="72">
        <f t="shared" si="50"/>
        <v>0</v>
      </c>
      <c r="AN50" s="75">
        <f>+'2010'!AJ50+'9420'!AN50+'9430'!AN50</f>
        <v>0</v>
      </c>
      <c r="AO50" s="75">
        <f>+'2010'!AK50+'9420'!AO50+'9430'!AO50</f>
        <v>0</v>
      </c>
      <c r="AP50" s="72">
        <f t="shared" si="51"/>
        <v>0</v>
      </c>
      <c r="AQ50" s="75">
        <f>+'2010'!AM50+'9420'!AQ50+'9430'!AQ50</f>
        <v>0</v>
      </c>
      <c r="AR50" s="75">
        <f>+'2010'!AN50+'9420'!AR50+'9430'!AR50</f>
        <v>0</v>
      </c>
      <c r="AS50" s="72">
        <f t="shared" si="52"/>
        <v>0</v>
      </c>
      <c r="AT50" s="75">
        <f>+'2010'!AP50+'9420'!AT50+'9430'!AT50</f>
        <v>0</v>
      </c>
      <c r="AU50" s="75">
        <f>+'2010'!AQ50+'9420'!AU50+'9430'!AU50</f>
        <v>0</v>
      </c>
      <c r="AV50" s="72">
        <f t="shared" si="53"/>
        <v>0</v>
      </c>
      <c r="AW50" s="75">
        <f>+'2010'!AS50+'9420'!AW50+'9430'!AW50</f>
        <v>0</v>
      </c>
      <c r="AX50" s="75">
        <f>+'2010'!AT50+'9420'!AX50+'9430'!AX50</f>
        <v>0</v>
      </c>
      <c r="AY50" s="72">
        <f t="shared" si="54"/>
        <v>0</v>
      </c>
      <c r="AZ50" s="75">
        <f>+'2010'!AV50+'9420'!AZ50+'9430'!AZ50</f>
        <v>0</v>
      </c>
      <c r="BA50" s="75">
        <f>+'2010'!AW50+'9420'!BA50+'9430'!BA50</f>
        <v>0</v>
      </c>
      <c r="BB50" s="72">
        <f t="shared" si="55"/>
        <v>0</v>
      </c>
      <c r="BC50" s="75">
        <f>+'2010'!AY50+'9420'!BC50+'9430'!BC50</f>
        <v>0</v>
      </c>
      <c r="BD50" s="75">
        <f>+'2010'!AZ50+'9420'!BD50+'9430'!BD50</f>
        <v>0</v>
      </c>
      <c r="BE50" s="72">
        <f t="shared" si="56"/>
        <v>0</v>
      </c>
      <c r="BF50" s="75">
        <f>+'2010'!BB50+'9420'!BF50+'9430'!BF50</f>
        <v>0</v>
      </c>
      <c r="BG50" s="75">
        <f>+'2010'!BC50+'9420'!BG50+'9430'!BG50</f>
        <v>0</v>
      </c>
      <c r="BH50" s="72">
        <f t="shared" si="57"/>
        <v>0</v>
      </c>
      <c r="BI50" s="75">
        <f>+'2010'!BE50+'9420'!BI50+'9430'!BI50</f>
        <v>0</v>
      </c>
      <c r="BJ50" s="75">
        <f>+'2010'!BF50+'9420'!BJ50+'9430'!BJ50</f>
        <v>0</v>
      </c>
      <c r="BK50" s="72">
        <f t="shared" si="58"/>
        <v>0</v>
      </c>
      <c r="BL50" s="75">
        <f>+'2010'!BH50+'9420'!BL50+'9430'!BL50</f>
        <v>0</v>
      </c>
      <c r="BM50" s="75">
        <f>+'2010'!BI50+'9420'!BM50+'9430'!BM50</f>
        <v>0</v>
      </c>
      <c r="BN50" s="72">
        <f t="shared" si="59"/>
        <v>0</v>
      </c>
      <c r="BO50" s="75">
        <f>+'2010'!BK50+'9420'!BO50+'9430'!BO50</f>
        <v>0</v>
      </c>
      <c r="BP50" s="75">
        <f>+'2010'!BL50+'9420'!BP50+'9430'!BP50</f>
        <v>0</v>
      </c>
      <c r="BQ50" s="72">
        <f t="shared" si="60"/>
        <v>0</v>
      </c>
      <c r="BR50" s="75">
        <f>+'2010'!BN50+'9420'!BR50+'9430'!BR50</f>
        <v>0</v>
      </c>
      <c r="BS50" s="75">
        <f>+'2010'!BO50+'9420'!BS50+'9430'!BS50</f>
        <v>0</v>
      </c>
    </row>
    <row r="51" spans="1:71" ht="15">
      <c r="A51" s="81" t="s">
        <v>40</v>
      </c>
      <c r="B51" s="74" t="s">
        <v>138</v>
      </c>
      <c r="C51" s="227">
        <f t="shared" si="61"/>
        <v>0</v>
      </c>
      <c r="D51" s="229">
        <f>'2010'!D51+'9420'!D51+'9430'!D51</f>
        <v>0</v>
      </c>
      <c r="E51" s="229">
        <f>'2010'!E51+'9420'!E51+'9430'!E51</f>
        <v>0</v>
      </c>
      <c r="F51" s="71"/>
      <c r="G51" s="75"/>
      <c r="H51" s="75"/>
      <c r="I51" s="72"/>
      <c r="J51" s="75"/>
      <c r="K51" s="75">
        <f>+'2010'!G51+'9420'!K51+'9430'!K51</f>
        <v>0</v>
      </c>
      <c r="L51" s="72">
        <f t="shared" si="41"/>
        <v>0</v>
      </c>
      <c r="M51" s="75">
        <f>+'2010'!I51+'9420'!M51+'9430'!M51</f>
        <v>0</v>
      </c>
      <c r="N51" s="75">
        <f>+'2010'!J51+'9420'!N51+'9430'!N51</f>
        <v>0</v>
      </c>
      <c r="O51" s="72">
        <f t="shared" si="42"/>
        <v>0</v>
      </c>
      <c r="P51" s="75">
        <f>+'2010'!L51+'9420'!P51+'9430'!P51</f>
        <v>0</v>
      </c>
      <c r="Q51" s="75">
        <f>+'2010'!M51+'9420'!Q51+'9430'!Q51</f>
        <v>0</v>
      </c>
      <c r="R51" s="72">
        <f t="shared" si="43"/>
        <v>0</v>
      </c>
      <c r="S51" s="75">
        <f>+'2010'!O51+'9420'!S51+'9430'!S51</f>
        <v>0</v>
      </c>
      <c r="T51" s="75">
        <f>+'2010'!P51+'9420'!T51+'9430'!T51</f>
        <v>0</v>
      </c>
      <c r="U51" s="72">
        <f t="shared" si="44"/>
        <v>0</v>
      </c>
      <c r="V51" s="75">
        <f>+'2010'!R51+'9420'!V51+'9430'!V51</f>
        <v>0</v>
      </c>
      <c r="W51" s="75">
        <f>+'2010'!S51+'9420'!W51+'9430'!W51</f>
        <v>0</v>
      </c>
      <c r="X51" s="72">
        <f t="shared" si="45"/>
        <v>0</v>
      </c>
      <c r="Y51" s="75">
        <f>+'2010'!U51+'9420'!Y51+'9430'!Y51</f>
        <v>0</v>
      </c>
      <c r="Z51" s="75">
        <f>+'2010'!V51+'9420'!Z51+'9430'!Z51</f>
        <v>0</v>
      </c>
      <c r="AA51" s="72">
        <f t="shared" si="46"/>
        <v>0</v>
      </c>
      <c r="AB51" s="75">
        <f>+'2010'!X51+'9420'!AB51+'9430'!AB51</f>
        <v>0</v>
      </c>
      <c r="AC51" s="75">
        <f>+'2010'!Y51+'9420'!AC51+'9430'!AC51</f>
        <v>0</v>
      </c>
      <c r="AD51" s="72">
        <f t="shared" si="47"/>
        <v>0</v>
      </c>
      <c r="AE51" s="75">
        <f>+'2010'!AA51+'9420'!AE51+'9430'!AE51</f>
        <v>0</v>
      </c>
      <c r="AF51" s="75">
        <f>+'2010'!AB51+'9420'!AF51+'9430'!AF51</f>
        <v>0</v>
      </c>
      <c r="AG51" s="72">
        <f t="shared" si="48"/>
        <v>0</v>
      </c>
      <c r="AH51" s="75">
        <f>+'2010'!AD51+'9420'!AH51+'9430'!AH51</f>
        <v>0</v>
      </c>
      <c r="AI51" s="75">
        <f>+'2010'!AE51+'9420'!AI51+'9430'!AI51</f>
        <v>0</v>
      </c>
      <c r="AJ51" s="72">
        <f t="shared" si="49"/>
        <v>0</v>
      </c>
      <c r="AK51" s="75">
        <f>+'2010'!AG51+'9420'!AK51+'9430'!AK51</f>
        <v>0</v>
      </c>
      <c r="AL51" s="75">
        <f>+'2010'!AH51+'9420'!AL51+'9430'!AL51</f>
        <v>0</v>
      </c>
      <c r="AM51" s="72">
        <f t="shared" si="50"/>
        <v>0</v>
      </c>
      <c r="AN51" s="75">
        <f>+'2010'!AJ51+'9420'!AN51+'9430'!AN51</f>
        <v>0</v>
      </c>
      <c r="AO51" s="75">
        <f>+'2010'!AK51+'9420'!AO51+'9430'!AO51</f>
        <v>0</v>
      </c>
      <c r="AP51" s="72">
        <f t="shared" si="51"/>
        <v>0</v>
      </c>
      <c r="AQ51" s="75">
        <f>+'2010'!AM51+'9420'!AQ51+'9430'!AQ51</f>
        <v>0</v>
      </c>
      <c r="AR51" s="75">
        <f>+'2010'!AN51+'9420'!AR51+'9430'!AR51</f>
        <v>0</v>
      </c>
      <c r="AS51" s="72">
        <f t="shared" si="52"/>
        <v>0</v>
      </c>
      <c r="AT51" s="75">
        <f>+'2010'!AP51+'9420'!AT51+'9430'!AT51</f>
        <v>0</v>
      </c>
      <c r="AU51" s="75">
        <f>+'2010'!AQ51+'9420'!AU51+'9430'!AU51</f>
        <v>0</v>
      </c>
      <c r="AV51" s="72">
        <f t="shared" si="53"/>
        <v>0</v>
      </c>
      <c r="AW51" s="75">
        <f>+'2010'!AS51+'9420'!AW51+'9430'!AW51</f>
        <v>0</v>
      </c>
      <c r="AX51" s="75">
        <f>+'2010'!AT51+'9420'!AX51+'9430'!AX51</f>
        <v>0</v>
      </c>
      <c r="AY51" s="72">
        <f t="shared" si="54"/>
        <v>0</v>
      </c>
      <c r="AZ51" s="75">
        <f>+'2010'!AV51+'9420'!AZ51+'9430'!AZ51</f>
        <v>0</v>
      </c>
      <c r="BA51" s="75">
        <f>+'2010'!AW51+'9420'!BA51+'9430'!BA51</f>
        <v>0</v>
      </c>
      <c r="BB51" s="72">
        <f t="shared" si="55"/>
        <v>0</v>
      </c>
      <c r="BC51" s="75">
        <f>+'2010'!AY51+'9420'!BC51+'9430'!BC51</f>
        <v>0</v>
      </c>
      <c r="BD51" s="75">
        <f>+'2010'!AZ51+'9420'!BD51+'9430'!BD51</f>
        <v>0</v>
      </c>
      <c r="BE51" s="72">
        <f t="shared" si="56"/>
        <v>0</v>
      </c>
      <c r="BF51" s="75">
        <f>+'2010'!BB51+'9420'!BF51+'9430'!BF51</f>
        <v>0</v>
      </c>
      <c r="BG51" s="75">
        <f>+'2010'!BC51+'9420'!BG51+'9430'!BG51</f>
        <v>0</v>
      </c>
      <c r="BH51" s="72">
        <f t="shared" si="57"/>
        <v>0</v>
      </c>
      <c r="BI51" s="75">
        <f>+'2010'!BE51+'9420'!BI51+'9430'!BI51</f>
        <v>0</v>
      </c>
      <c r="BJ51" s="75">
        <f>+'2010'!BF51+'9420'!BJ51+'9430'!BJ51</f>
        <v>0</v>
      </c>
      <c r="BK51" s="72">
        <f t="shared" si="58"/>
        <v>0</v>
      </c>
      <c r="BL51" s="75">
        <f>+'2010'!BH51+'9420'!BL51+'9430'!BL51</f>
        <v>0</v>
      </c>
      <c r="BM51" s="75">
        <f>+'2010'!BI51+'9420'!BM51+'9430'!BM51</f>
        <v>0</v>
      </c>
      <c r="BN51" s="72">
        <f t="shared" si="59"/>
        <v>0</v>
      </c>
      <c r="BO51" s="75">
        <f>+'2010'!BK51+'9420'!BO51+'9430'!BO51</f>
        <v>0</v>
      </c>
      <c r="BP51" s="75">
        <f>+'2010'!BL51+'9420'!BP51+'9430'!BP51</f>
        <v>0</v>
      </c>
      <c r="BQ51" s="72">
        <f t="shared" si="60"/>
        <v>0</v>
      </c>
      <c r="BR51" s="75">
        <f>+'2010'!BN51+'9420'!BR51+'9430'!BR51</f>
        <v>0</v>
      </c>
      <c r="BS51" s="75">
        <f>+'2010'!BO51+'9420'!BS51+'9430'!BS51</f>
        <v>0</v>
      </c>
    </row>
    <row r="52" spans="1:71" ht="15">
      <c r="A52" s="81" t="s">
        <v>41</v>
      </c>
      <c r="B52" s="74" t="s">
        <v>139</v>
      </c>
      <c r="C52" s="227">
        <f t="shared" si="61"/>
        <v>7000</v>
      </c>
      <c r="D52" s="229">
        <f>'2010'!D52+'9420'!D52+'9430'!D52</f>
        <v>7000</v>
      </c>
      <c r="E52" s="229">
        <f>'2010'!E52+'9420'!E52+'9430'!E52</f>
        <v>0</v>
      </c>
      <c r="F52" s="71"/>
      <c r="G52" s="75"/>
      <c r="H52" s="75"/>
      <c r="I52" s="72"/>
      <c r="J52" s="75"/>
      <c r="K52" s="75">
        <f>+'2010'!G52+'9420'!K52+'9430'!K52</f>
        <v>0</v>
      </c>
      <c r="L52" s="72">
        <f t="shared" si="41"/>
        <v>0</v>
      </c>
      <c r="M52" s="75">
        <f>+'2010'!I52+'9420'!M52+'9430'!M52</f>
        <v>0</v>
      </c>
      <c r="N52" s="75">
        <f>+'2010'!J52+'9420'!N52+'9430'!N52</f>
        <v>0</v>
      </c>
      <c r="O52" s="72">
        <f t="shared" si="42"/>
        <v>0</v>
      </c>
      <c r="P52" s="75">
        <f>+'2010'!L52+'9420'!P52+'9430'!P52</f>
        <v>0</v>
      </c>
      <c r="Q52" s="75">
        <f>+'2010'!M52+'9420'!Q52+'9430'!Q52</f>
        <v>0</v>
      </c>
      <c r="R52" s="72">
        <f t="shared" si="43"/>
        <v>0</v>
      </c>
      <c r="S52" s="75">
        <f>+'2010'!O52+'9420'!S52+'9430'!S52</f>
        <v>0</v>
      </c>
      <c r="T52" s="75">
        <f>+'2010'!P52+'9420'!T52+'9430'!T52</f>
        <v>0</v>
      </c>
      <c r="U52" s="72">
        <f t="shared" si="44"/>
        <v>0</v>
      </c>
      <c r="V52" s="75">
        <f>+'2010'!R52+'9420'!V52+'9430'!V52</f>
        <v>0</v>
      </c>
      <c r="W52" s="75">
        <f>+'2010'!S52+'9420'!W52+'9430'!W52</f>
        <v>0</v>
      </c>
      <c r="X52" s="72">
        <f t="shared" si="45"/>
        <v>0</v>
      </c>
      <c r="Y52" s="75">
        <f>+'2010'!U52+'9420'!Y52+'9430'!Y52</f>
        <v>0</v>
      </c>
      <c r="Z52" s="75">
        <f>+'2010'!V52+'9420'!Z52+'9430'!Z52</f>
        <v>0</v>
      </c>
      <c r="AA52" s="72">
        <f t="shared" si="46"/>
        <v>0</v>
      </c>
      <c r="AB52" s="75">
        <f>+'2010'!X52+'9420'!AB52+'9430'!AB52</f>
        <v>0</v>
      </c>
      <c r="AC52" s="75">
        <f>+'2010'!Y52+'9420'!AC52+'9430'!AC52</f>
        <v>0</v>
      </c>
      <c r="AD52" s="72">
        <f t="shared" si="47"/>
        <v>0</v>
      </c>
      <c r="AE52" s="75">
        <f>+'2010'!AA52+'9420'!AE52+'9430'!AE52</f>
        <v>0</v>
      </c>
      <c r="AF52" s="75">
        <f>+'2010'!AB52+'9420'!AF52+'9430'!AF52</f>
        <v>0</v>
      </c>
      <c r="AG52" s="72">
        <f t="shared" si="48"/>
        <v>0</v>
      </c>
      <c r="AH52" s="75">
        <f>+'2010'!AD52+'9420'!AH52+'9430'!AH52</f>
        <v>0</v>
      </c>
      <c r="AI52" s="75">
        <f>+'2010'!AE52+'9420'!AI52+'9430'!AI52</f>
        <v>0</v>
      </c>
      <c r="AJ52" s="72">
        <f t="shared" si="49"/>
        <v>0</v>
      </c>
      <c r="AK52" s="75">
        <f>+'2010'!AG52+'9420'!AK52+'9430'!AK52</f>
        <v>0</v>
      </c>
      <c r="AL52" s="75">
        <f>+'2010'!AH52+'9420'!AL52+'9430'!AL52</f>
        <v>0</v>
      </c>
      <c r="AM52" s="72">
        <f t="shared" si="50"/>
        <v>0</v>
      </c>
      <c r="AN52" s="75">
        <f>+'2010'!AJ52+'9420'!AN52+'9430'!AN52</f>
        <v>0</v>
      </c>
      <c r="AO52" s="75">
        <f>+'2010'!AK52+'9420'!AO52+'9430'!AO52</f>
        <v>0</v>
      </c>
      <c r="AP52" s="72">
        <f t="shared" si="51"/>
        <v>0</v>
      </c>
      <c r="AQ52" s="75">
        <f>+'2010'!AM52+'9420'!AQ52+'9430'!AQ52</f>
        <v>0</v>
      </c>
      <c r="AR52" s="75">
        <f>+'2010'!AN52+'9420'!AR52+'9430'!AR52</f>
        <v>0</v>
      </c>
      <c r="AS52" s="72">
        <f t="shared" si="52"/>
        <v>0</v>
      </c>
      <c r="AT52" s="75">
        <f>+'2010'!AP52+'9420'!AT52+'9430'!AT52</f>
        <v>0</v>
      </c>
      <c r="AU52" s="75">
        <f>+'2010'!AQ52+'9420'!AU52+'9430'!AU52</f>
        <v>0</v>
      </c>
      <c r="AV52" s="72">
        <f t="shared" si="53"/>
        <v>0</v>
      </c>
      <c r="AW52" s="75">
        <f>+'2010'!AS52+'9420'!AW52+'9430'!AW52</f>
        <v>0</v>
      </c>
      <c r="AX52" s="75">
        <f>+'2010'!AT52+'9420'!AX52+'9430'!AX52</f>
        <v>0</v>
      </c>
      <c r="AY52" s="72">
        <f t="shared" si="54"/>
        <v>0</v>
      </c>
      <c r="AZ52" s="75">
        <f>+'2010'!AV52+'9420'!AZ52+'9430'!AZ52</f>
        <v>0</v>
      </c>
      <c r="BA52" s="75">
        <f>+'2010'!AW52+'9420'!BA52+'9430'!BA52</f>
        <v>0</v>
      </c>
      <c r="BB52" s="72">
        <f t="shared" si="55"/>
        <v>0</v>
      </c>
      <c r="BC52" s="75">
        <f>+'2010'!AY52+'9420'!BC52+'9430'!BC52</f>
        <v>0</v>
      </c>
      <c r="BD52" s="75">
        <f>+'2010'!AZ52+'9420'!BD52+'9430'!BD52</f>
        <v>0</v>
      </c>
      <c r="BE52" s="72">
        <f t="shared" si="56"/>
        <v>0</v>
      </c>
      <c r="BF52" s="75">
        <f>+'2010'!BB52+'9420'!BF52+'9430'!BF52</f>
        <v>0</v>
      </c>
      <c r="BG52" s="75">
        <f>+'2010'!BC52+'9420'!BG52+'9430'!BG52</f>
        <v>0</v>
      </c>
      <c r="BH52" s="72">
        <f t="shared" si="57"/>
        <v>0</v>
      </c>
      <c r="BI52" s="75">
        <f>+'2010'!BE52+'9420'!BI52+'9430'!BI52</f>
        <v>0</v>
      </c>
      <c r="BJ52" s="75">
        <f>+'2010'!BF52+'9420'!BJ52+'9430'!BJ52</f>
        <v>0</v>
      </c>
      <c r="BK52" s="72">
        <f t="shared" si="58"/>
        <v>0</v>
      </c>
      <c r="BL52" s="75">
        <f>+'2010'!BH52+'9420'!BL52+'9430'!BL52</f>
        <v>0</v>
      </c>
      <c r="BM52" s="75">
        <f>+'2010'!BI52+'9420'!BM52+'9430'!BM52</f>
        <v>0</v>
      </c>
      <c r="BN52" s="72">
        <f t="shared" si="59"/>
        <v>0</v>
      </c>
      <c r="BO52" s="75">
        <f>+'2010'!BK52+'9420'!BO52+'9430'!BO52</f>
        <v>0</v>
      </c>
      <c r="BP52" s="75">
        <f>+'2010'!BL52+'9420'!BP52+'9430'!BP52</f>
        <v>0</v>
      </c>
      <c r="BQ52" s="72">
        <f t="shared" si="60"/>
        <v>0</v>
      </c>
      <c r="BR52" s="75">
        <f>+'2010'!BN52+'9420'!BR52+'9430'!BR52</f>
        <v>0</v>
      </c>
      <c r="BS52" s="75">
        <f>+'2010'!BO52+'9420'!BS52+'9430'!BS52</f>
        <v>0</v>
      </c>
    </row>
    <row r="53" spans="1:71" ht="15">
      <c r="A53" s="81" t="s">
        <v>42</v>
      </c>
      <c r="B53" s="74" t="s">
        <v>140</v>
      </c>
      <c r="C53" s="227">
        <f t="shared" si="61"/>
        <v>4472.12</v>
      </c>
      <c r="D53" s="229">
        <f>'2010'!D53+'9420'!D53+'9430'!D53</f>
        <v>4216.7832</v>
      </c>
      <c r="E53" s="229">
        <f>'2010'!E53+'9420'!E53+'9430'!E53</f>
        <v>255.33679999999978</v>
      </c>
      <c r="F53" s="71"/>
      <c r="G53" s="75"/>
      <c r="H53" s="75"/>
      <c r="I53" s="72"/>
      <c r="J53" s="75"/>
      <c r="K53" s="75">
        <f>+'2010'!G53+'9420'!K53+'9430'!K53</f>
        <v>0</v>
      </c>
      <c r="L53" s="72">
        <f t="shared" si="41"/>
        <v>0</v>
      </c>
      <c r="M53" s="75">
        <f>+'2010'!I53+'9420'!M53+'9430'!M53</f>
        <v>0</v>
      </c>
      <c r="N53" s="75">
        <f>+'2010'!J53+'9420'!N53+'9430'!N53</f>
        <v>0</v>
      </c>
      <c r="O53" s="72">
        <f t="shared" si="42"/>
        <v>0</v>
      </c>
      <c r="P53" s="75">
        <f>+'2010'!L53+'9420'!P53+'9430'!P53</f>
        <v>0</v>
      </c>
      <c r="Q53" s="75">
        <f>+'2010'!M53+'9420'!Q53+'9430'!Q53</f>
        <v>0</v>
      </c>
      <c r="R53" s="72">
        <f t="shared" si="43"/>
        <v>0</v>
      </c>
      <c r="S53" s="75">
        <f>+'2010'!O53+'9420'!S53+'9430'!S53</f>
        <v>0</v>
      </c>
      <c r="T53" s="75">
        <f>+'2010'!P53+'9420'!T53+'9430'!T53</f>
        <v>0</v>
      </c>
      <c r="U53" s="72">
        <f t="shared" si="44"/>
        <v>0</v>
      </c>
      <c r="V53" s="75">
        <f>+'2010'!R53+'9420'!V53+'9430'!V53</f>
        <v>0</v>
      </c>
      <c r="W53" s="75">
        <f>+'2010'!S53+'9420'!W53+'9430'!W53</f>
        <v>0</v>
      </c>
      <c r="X53" s="72">
        <f t="shared" si="45"/>
        <v>0</v>
      </c>
      <c r="Y53" s="75">
        <f>+'2010'!U53+'9420'!Y53+'9430'!Y53</f>
        <v>0</v>
      </c>
      <c r="Z53" s="75">
        <f>+'2010'!V53+'9420'!Z53+'9430'!Z53</f>
        <v>0</v>
      </c>
      <c r="AA53" s="72">
        <f t="shared" si="46"/>
        <v>0</v>
      </c>
      <c r="AB53" s="75">
        <f>+'2010'!X53+'9420'!AB53+'9430'!AB53</f>
        <v>0</v>
      </c>
      <c r="AC53" s="75">
        <f>+'2010'!Y53+'9420'!AC53+'9430'!AC53</f>
        <v>0</v>
      </c>
      <c r="AD53" s="72">
        <f t="shared" si="47"/>
        <v>0</v>
      </c>
      <c r="AE53" s="75">
        <f>+'2010'!AA53+'9420'!AE53+'9430'!AE53</f>
        <v>0</v>
      </c>
      <c r="AF53" s="75">
        <f>+'2010'!AB53+'9420'!AF53+'9430'!AF53</f>
        <v>0</v>
      </c>
      <c r="AG53" s="72">
        <f t="shared" si="48"/>
        <v>0</v>
      </c>
      <c r="AH53" s="75">
        <f>+'2010'!AD53+'9420'!AH53+'9430'!AH53</f>
        <v>0</v>
      </c>
      <c r="AI53" s="75">
        <f>+'2010'!AE53+'9420'!AI53+'9430'!AI53</f>
        <v>0</v>
      </c>
      <c r="AJ53" s="72">
        <f t="shared" si="49"/>
        <v>0</v>
      </c>
      <c r="AK53" s="75">
        <f>+'2010'!AG53+'9420'!AK53+'9430'!AK53</f>
        <v>0</v>
      </c>
      <c r="AL53" s="75">
        <f>+'2010'!AH53+'9420'!AL53+'9430'!AL53</f>
        <v>0</v>
      </c>
      <c r="AM53" s="72">
        <f t="shared" si="50"/>
        <v>0</v>
      </c>
      <c r="AN53" s="75">
        <f>+'2010'!AJ53+'9420'!AN53+'9430'!AN53</f>
        <v>0</v>
      </c>
      <c r="AO53" s="75">
        <f>+'2010'!AK53+'9420'!AO53+'9430'!AO53</f>
        <v>0</v>
      </c>
      <c r="AP53" s="72">
        <f t="shared" si="51"/>
        <v>0</v>
      </c>
      <c r="AQ53" s="75">
        <f>+'2010'!AM53+'9420'!AQ53+'9430'!AQ53</f>
        <v>0</v>
      </c>
      <c r="AR53" s="75">
        <f>+'2010'!AN53+'9420'!AR53+'9430'!AR53</f>
        <v>0</v>
      </c>
      <c r="AS53" s="72">
        <f t="shared" si="52"/>
        <v>0</v>
      </c>
      <c r="AT53" s="75">
        <f>+'2010'!AP53+'9420'!AT53+'9430'!AT53</f>
        <v>0</v>
      </c>
      <c r="AU53" s="75">
        <f>+'2010'!AQ53+'9420'!AU53+'9430'!AU53</f>
        <v>0</v>
      </c>
      <c r="AV53" s="72">
        <f t="shared" si="53"/>
        <v>0</v>
      </c>
      <c r="AW53" s="75">
        <f>+'2010'!AS53+'9420'!AW53+'9430'!AW53</f>
        <v>0</v>
      </c>
      <c r="AX53" s="75">
        <f>+'2010'!AT53+'9420'!AX53+'9430'!AX53</f>
        <v>0</v>
      </c>
      <c r="AY53" s="72">
        <f t="shared" si="54"/>
        <v>0</v>
      </c>
      <c r="AZ53" s="75">
        <f>+'2010'!AV53+'9420'!AZ53+'9430'!AZ53</f>
        <v>0</v>
      </c>
      <c r="BA53" s="75">
        <f>+'2010'!AW53+'9420'!BA53+'9430'!BA53</f>
        <v>0</v>
      </c>
      <c r="BB53" s="72">
        <f t="shared" si="55"/>
        <v>0</v>
      </c>
      <c r="BC53" s="75">
        <f>+'2010'!AY53+'9420'!BC53+'9430'!BC53</f>
        <v>0</v>
      </c>
      <c r="BD53" s="75">
        <f>+'2010'!AZ53+'9420'!BD53+'9430'!BD53</f>
        <v>0</v>
      </c>
      <c r="BE53" s="72">
        <f t="shared" si="56"/>
        <v>0</v>
      </c>
      <c r="BF53" s="75">
        <f>+'2010'!BB53+'9420'!BF53+'9430'!BF53</f>
        <v>0</v>
      </c>
      <c r="BG53" s="75">
        <f>+'2010'!BC53+'9420'!BG53+'9430'!BG53</f>
        <v>0</v>
      </c>
      <c r="BH53" s="72">
        <f t="shared" si="57"/>
        <v>0</v>
      </c>
      <c r="BI53" s="75">
        <f>+'2010'!BE53+'9420'!BI53+'9430'!BI53</f>
        <v>0</v>
      </c>
      <c r="BJ53" s="75">
        <f>+'2010'!BF53+'9420'!BJ53+'9430'!BJ53</f>
        <v>0</v>
      </c>
      <c r="BK53" s="72">
        <f t="shared" si="58"/>
        <v>0</v>
      </c>
      <c r="BL53" s="75">
        <f>+'2010'!BH53+'9420'!BL53+'9430'!BL53</f>
        <v>0</v>
      </c>
      <c r="BM53" s="75">
        <f>+'2010'!BI53+'9420'!BM53+'9430'!BM53</f>
        <v>0</v>
      </c>
      <c r="BN53" s="72">
        <f t="shared" si="59"/>
        <v>0</v>
      </c>
      <c r="BO53" s="75">
        <f>+'2010'!BK53+'9420'!BO53+'9430'!BO53</f>
        <v>0</v>
      </c>
      <c r="BP53" s="75">
        <f>+'2010'!BL53+'9420'!BP53+'9430'!BP53</f>
        <v>0</v>
      </c>
      <c r="BQ53" s="72">
        <f t="shared" si="60"/>
        <v>0</v>
      </c>
      <c r="BR53" s="75">
        <f>+'2010'!BN53+'9420'!BR53+'9430'!BR53</f>
        <v>0</v>
      </c>
      <c r="BS53" s="75">
        <f>+'2010'!BO53+'9420'!BS53+'9430'!BS53</f>
        <v>0</v>
      </c>
    </row>
    <row r="54" spans="1:71" ht="17.25" customHeight="1">
      <c r="A54" s="81" t="s">
        <v>43</v>
      </c>
      <c r="B54" s="239" t="s">
        <v>141</v>
      </c>
      <c r="C54" s="227">
        <f t="shared" si="61"/>
        <v>456.6</v>
      </c>
      <c r="D54" s="229">
        <f>'2010'!D54+'9420'!D54+'9430'!D54</f>
        <v>0</v>
      </c>
      <c r="E54" s="229">
        <f>'2010'!E54+'9420'!E54+'9430'!E54</f>
        <v>456.6</v>
      </c>
      <c r="F54" s="71"/>
      <c r="G54" s="75"/>
      <c r="H54" s="75"/>
      <c r="I54" s="72"/>
      <c r="J54" s="75"/>
      <c r="K54" s="75">
        <f>+'2010'!G54+'9420'!K54+'9430'!K54</f>
        <v>0</v>
      </c>
      <c r="L54" s="72">
        <f t="shared" si="41"/>
        <v>0</v>
      </c>
      <c r="M54" s="75">
        <f>+'2010'!I54+'9420'!M54+'9430'!M54</f>
        <v>0</v>
      </c>
      <c r="N54" s="75">
        <f>+'2010'!J54+'9420'!N54+'9430'!N54</f>
        <v>0</v>
      </c>
      <c r="O54" s="72">
        <f t="shared" si="42"/>
        <v>0</v>
      </c>
      <c r="P54" s="75">
        <f>+'2010'!L54+'9420'!P54+'9430'!P54</f>
        <v>0</v>
      </c>
      <c r="Q54" s="75">
        <f>+'2010'!M54+'9420'!Q54+'9430'!Q54</f>
        <v>0</v>
      </c>
      <c r="R54" s="72">
        <f t="shared" si="43"/>
        <v>0</v>
      </c>
      <c r="S54" s="75">
        <f>+'2010'!O54+'9420'!S54+'9430'!S54</f>
        <v>0</v>
      </c>
      <c r="T54" s="75">
        <f>+'2010'!P54+'9420'!T54+'9430'!T54</f>
        <v>0</v>
      </c>
      <c r="U54" s="72">
        <f t="shared" si="44"/>
        <v>0</v>
      </c>
      <c r="V54" s="75">
        <f>+'2010'!R54+'9420'!V54+'9430'!V54</f>
        <v>0</v>
      </c>
      <c r="W54" s="75">
        <f>+'2010'!S54+'9420'!W54+'9430'!W54</f>
        <v>0</v>
      </c>
      <c r="X54" s="72">
        <f t="shared" si="45"/>
        <v>0</v>
      </c>
      <c r="Y54" s="75">
        <f>+'2010'!U54+'9420'!Y54+'9430'!Y54</f>
        <v>0</v>
      </c>
      <c r="Z54" s="75">
        <f>+'2010'!V54+'9420'!Z54+'9430'!Z54</f>
        <v>0</v>
      </c>
      <c r="AA54" s="72">
        <f t="shared" si="46"/>
        <v>0</v>
      </c>
      <c r="AB54" s="75">
        <f>+'2010'!X54+'9420'!AB54+'9430'!AB54</f>
        <v>0</v>
      </c>
      <c r="AC54" s="75">
        <f>+'2010'!Y54+'9420'!AC54+'9430'!AC54</f>
        <v>0</v>
      </c>
      <c r="AD54" s="72">
        <f t="shared" si="47"/>
        <v>0</v>
      </c>
      <c r="AE54" s="75">
        <f>+'2010'!AA54+'9420'!AE54+'9430'!AE54</f>
        <v>0</v>
      </c>
      <c r="AF54" s="75">
        <f>+'2010'!AB54+'9420'!AF54+'9430'!AF54</f>
        <v>0</v>
      </c>
      <c r="AG54" s="72">
        <f t="shared" si="48"/>
        <v>0</v>
      </c>
      <c r="AH54" s="75">
        <f>+'2010'!AD54+'9420'!AH54+'9430'!AH54</f>
        <v>0</v>
      </c>
      <c r="AI54" s="75">
        <f>+'2010'!AE54+'9420'!AI54+'9430'!AI54</f>
        <v>0</v>
      </c>
      <c r="AJ54" s="72">
        <f t="shared" si="49"/>
        <v>0</v>
      </c>
      <c r="AK54" s="75">
        <f>+'2010'!AG54+'9420'!AK54+'9430'!AK54</f>
        <v>0</v>
      </c>
      <c r="AL54" s="75">
        <f>+'2010'!AH54+'9420'!AL54+'9430'!AL54</f>
        <v>0</v>
      </c>
      <c r="AM54" s="72">
        <f t="shared" si="50"/>
        <v>0</v>
      </c>
      <c r="AN54" s="75">
        <f>+'2010'!AJ54+'9420'!AN54+'9430'!AN54</f>
        <v>0</v>
      </c>
      <c r="AO54" s="75">
        <f>+'2010'!AK54+'9420'!AO54+'9430'!AO54</f>
        <v>0</v>
      </c>
      <c r="AP54" s="72">
        <f t="shared" si="51"/>
        <v>0</v>
      </c>
      <c r="AQ54" s="75">
        <f>+'2010'!AM54+'9420'!AQ54+'9430'!AQ54</f>
        <v>0</v>
      </c>
      <c r="AR54" s="75">
        <f>+'2010'!AN54+'9420'!AR54+'9430'!AR54</f>
        <v>0</v>
      </c>
      <c r="AS54" s="72">
        <f t="shared" si="52"/>
        <v>0</v>
      </c>
      <c r="AT54" s="75">
        <f>+'2010'!AP54+'9420'!AT54+'9430'!AT54</f>
        <v>0</v>
      </c>
      <c r="AU54" s="75">
        <f>+'2010'!AQ54+'9420'!AU54+'9430'!AU54</f>
        <v>0</v>
      </c>
      <c r="AV54" s="72">
        <f t="shared" si="53"/>
        <v>0</v>
      </c>
      <c r="AW54" s="75">
        <f>+'2010'!AS54+'9420'!AW54+'9430'!AW54</f>
        <v>0</v>
      </c>
      <c r="AX54" s="75">
        <f>+'2010'!AT54+'9420'!AX54+'9430'!AX54</f>
        <v>0</v>
      </c>
      <c r="AY54" s="72">
        <f t="shared" si="54"/>
        <v>0</v>
      </c>
      <c r="AZ54" s="75">
        <f>+'2010'!AV54+'9420'!AZ54+'9430'!AZ54</f>
        <v>0</v>
      </c>
      <c r="BA54" s="75">
        <f>+'2010'!AW54+'9420'!BA54+'9430'!BA54</f>
        <v>0</v>
      </c>
      <c r="BB54" s="72">
        <f t="shared" si="55"/>
        <v>0</v>
      </c>
      <c r="BC54" s="75">
        <f>+'2010'!AY54+'9420'!BC54+'9430'!BC54</f>
        <v>0</v>
      </c>
      <c r="BD54" s="75">
        <f>+'2010'!AZ54+'9420'!BD54+'9430'!BD54</f>
        <v>0</v>
      </c>
      <c r="BE54" s="72">
        <f t="shared" si="56"/>
        <v>0</v>
      </c>
      <c r="BF54" s="75">
        <f>+'2010'!BB54+'9420'!BF54+'9430'!BF54</f>
        <v>0</v>
      </c>
      <c r="BG54" s="75">
        <f>+'2010'!BC54+'9420'!BG54+'9430'!BG54</f>
        <v>0</v>
      </c>
      <c r="BH54" s="72">
        <f t="shared" si="57"/>
        <v>0</v>
      </c>
      <c r="BI54" s="75">
        <f>+'2010'!BE54+'9420'!BI54+'9430'!BI54</f>
        <v>0</v>
      </c>
      <c r="BJ54" s="75">
        <f>+'2010'!BF54+'9420'!BJ54+'9430'!BJ54</f>
        <v>0</v>
      </c>
      <c r="BK54" s="72">
        <f t="shared" si="58"/>
        <v>0</v>
      </c>
      <c r="BL54" s="75">
        <f>+'2010'!BH54+'9420'!BL54+'9430'!BL54</f>
        <v>0</v>
      </c>
      <c r="BM54" s="75">
        <f>+'2010'!BI54+'9420'!BM54+'9430'!BM54</f>
        <v>0</v>
      </c>
      <c r="BN54" s="72">
        <f t="shared" si="59"/>
        <v>0</v>
      </c>
      <c r="BO54" s="75">
        <f>+'2010'!BK54+'9420'!BO54+'9430'!BO54</f>
        <v>0</v>
      </c>
      <c r="BP54" s="75">
        <f>+'2010'!BL54+'9420'!BP54+'9430'!BP54</f>
        <v>0</v>
      </c>
      <c r="BQ54" s="72">
        <f t="shared" si="60"/>
        <v>0</v>
      </c>
      <c r="BR54" s="75">
        <f>+'2010'!BN54+'9420'!BR54+'9430'!BR54</f>
        <v>0</v>
      </c>
      <c r="BS54" s="75">
        <f>+'2010'!BO54+'9420'!BS54+'9430'!BS54</f>
        <v>0</v>
      </c>
    </row>
    <row r="55" spans="1:71" ht="12" customHeight="1">
      <c r="A55" s="81" t="s">
        <v>44</v>
      </c>
      <c r="B55" s="240" t="s">
        <v>142</v>
      </c>
      <c r="C55" s="227">
        <f t="shared" si="61"/>
        <v>3833.2</v>
      </c>
      <c r="D55" s="229">
        <f>'2010'!D55+'9420'!D55+'9430'!D55</f>
        <v>0</v>
      </c>
      <c r="E55" s="229">
        <f>'2010'!E55+'9420'!E55+'9430'!E55</f>
        <v>3833.2</v>
      </c>
      <c r="F55" s="71"/>
      <c r="G55" s="75"/>
      <c r="H55" s="75"/>
      <c r="I55" s="72"/>
      <c r="J55" s="75"/>
      <c r="K55" s="75">
        <f>+'2010'!G55+'9420'!K55+'9430'!K55</f>
        <v>0</v>
      </c>
      <c r="L55" s="72">
        <f t="shared" si="41"/>
        <v>0</v>
      </c>
      <c r="M55" s="75">
        <f>+'2010'!I55+'9420'!M55+'9430'!M55</f>
        <v>0</v>
      </c>
      <c r="N55" s="75">
        <f>+'2010'!J55+'9420'!N55+'9430'!N55</f>
        <v>0</v>
      </c>
      <c r="O55" s="72">
        <f t="shared" si="42"/>
        <v>0</v>
      </c>
      <c r="P55" s="75">
        <f>+'2010'!L55+'9420'!P55+'9430'!P55</f>
        <v>0</v>
      </c>
      <c r="Q55" s="75">
        <f>+'2010'!M55+'9420'!Q55+'9430'!Q55</f>
        <v>0</v>
      </c>
      <c r="R55" s="72">
        <f t="shared" si="43"/>
        <v>0</v>
      </c>
      <c r="S55" s="75">
        <f>+'2010'!O55+'9420'!S55+'9430'!S55</f>
        <v>0</v>
      </c>
      <c r="T55" s="75">
        <f>+'2010'!P55+'9420'!T55+'9430'!T55</f>
        <v>0</v>
      </c>
      <c r="U55" s="72">
        <f t="shared" si="44"/>
        <v>0</v>
      </c>
      <c r="V55" s="75">
        <f>+'2010'!R55+'9420'!V55+'9430'!V55</f>
        <v>0</v>
      </c>
      <c r="W55" s="75">
        <f>+'2010'!S55+'9420'!W55+'9430'!W55</f>
        <v>0</v>
      </c>
      <c r="X55" s="72">
        <f t="shared" si="45"/>
        <v>0</v>
      </c>
      <c r="Y55" s="75">
        <f>+'2010'!U55+'9420'!Y55+'9430'!Y55</f>
        <v>0</v>
      </c>
      <c r="Z55" s="75">
        <f>+'2010'!V55+'9420'!Z55+'9430'!Z55</f>
        <v>0</v>
      </c>
      <c r="AA55" s="72">
        <f t="shared" si="46"/>
        <v>0</v>
      </c>
      <c r="AB55" s="75">
        <f>+'2010'!X55+'9420'!AB55+'9430'!AB55</f>
        <v>0</v>
      </c>
      <c r="AC55" s="75">
        <f>+'2010'!Y55+'9420'!AC55+'9430'!AC55</f>
        <v>0</v>
      </c>
      <c r="AD55" s="72">
        <f t="shared" si="47"/>
        <v>0</v>
      </c>
      <c r="AE55" s="75">
        <f>+'2010'!AA55+'9420'!AE55+'9430'!AE55</f>
        <v>0</v>
      </c>
      <c r="AF55" s="75">
        <f>+'2010'!AB55+'9420'!AF55+'9430'!AF55</f>
        <v>0</v>
      </c>
      <c r="AG55" s="72">
        <f t="shared" si="48"/>
        <v>0</v>
      </c>
      <c r="AH55" s="75">
        <f>+'2010'!AD55+'9420'!AH55+'9430'!AH55</f>
        <v>0</v>
      </c>
      <c r="AI55" s="75">
        <f>+'2010'!AE55+'9420'!AI55+'9430'!AI55</f>
        <v>0</v>
      </c>
      <c r="AJ55" s="72">
        <f t="shared" si="49"/>
        <v>0</v>
      </c>
      <c r="AK55" s="75">
        <f>+'2010'!AG55+'9420'!AK55+'9430'!AK55</f>
        <v>0</v>
      </c>
      <c r="AL55" s="75">
        <f>+'2010'!AH55+'9420'!AL55+'9430'!AL55</f>
        <v>0</v>
      </c>
      <c r="AM55" s="72">
        <f t="shared" si="50"/>
        <v>0</v>
      </c>
      <c r="AN55" s="75">
        <f>+'2010'!AJ55+'9420'!AN55+'9430'!AN55</f>
        <v>0</v>
      </c>
      <c r="AO55" s="75">
        <f>+'2010'!AK55+'9420'!AO55+'9430'!AO55</f>
        <v>0</v>
      </c>
      <c r="AP55" s="72">
        <f t="shared" si="51"/>
        <v>0</v>
      </c>
      <c r="AQ55" s="75">
        <f>+'2010'!AM55+'9420'!AQ55+'9430'!AQ55</f>
        <v>0</v>
      </c>
      <c r="AR55" s="75">
        <f>+'2010'!AN55+'9420'!AR55+'9430'!AR55</f>
        <v>0</v>
      </c>
      <c r="AS55" s="72">
        <f t="shared" si="52"/>
        <v>0</v>
      </c>
      <c r="AT55" s="75">
        <f>+'2010'!AP55+'9420'!AT55+'9430'!AT55</f>
        <v>0</v>
      </c>
      <c r="AU55" s="75">
        <f>+'2010'!AQ55+'9420'!AU55+'9430'!AU55</f>
        <v>0</v>
      </c>
      <c r="AV55" s="72">
        <f t="shared" si="53"/>
        <v>0</v>
      </c>
      <c r="AW55" s="75">
        <f>+'2010'!AS55+'9420'!AW55+'9430'!AW55</f>
        <v>0</v>
      </c>
      <c r="AX55" s="75">
        <f>+'2010'!AT55+'9420'!AX55+'9430'!AX55</f>
        <v>0</v>
      </c>
      <c r="AY55" s="72">
        <f t="shared" si="54"/>
        <v>0</v>
      </c>
      <c r="AZ55" s="75">
        <f>+'2010'!AV55+'9420'!AZ55+'9430'!AZ55</f>
        <v>0</v>
      </c>
      <c r="BA55" s="75">
        <f>+'2010'!AW55+'9420'!BA55+'9430'!BA55</f>
        <v>0</v>
      </c>
      <c r="BB55" s="72">
        <f t="shared" si="55"/>
        <v>0</v>
      </c>
      <c r="BC55" s="75">
        <f>+'2010'!AY55+'9420'!BC55+'9430'!BC55</f>
        <v>0</v>
      </c>
      <c r="BD55" s="75">
        <f>+'2010'!AZ55+'9420'!BD55+'9430'!BD55</f>
        <v>0</v>
      </c>
      <c r="BE55" s="72">
        <f t="shared" si="56"/>
        <v>0</v>
      </c>
      <c r="BF55" s="75">
        <f>+'2010'!BB55+'9420'!BF55+'9430'!BF55</f>
        <v>0</v>
      </c>
      <c r="BG55" s="75">
        <f>+'2010'!BC55+'9420'!BG55+'9430'!BG55</f>
        <v>0</v>
      </c>
      <c r="BH55" s="72">
        <f t="shared" si="57"/>
        <v>0</v>
      </c>
      <c r="BI55" s="75">
        <f>+'2010'!BE55+'9420'!BI55+'9430'!BI55</f>
        <v>0</v>
      </c>
      <c r="BJ55" s="75">
        <f>+'2010'!BF55+'9420'!BJ55+'9430'!BJ55</f>
        <v>0</v>
      </c>
      <c r="BK55" s="72">
        <f t="shared" si="58"/>
        <v>0</v>
      </c>
      <c r="BL55" s="75">
        <f>+'2010'!BH55+'9420'!BL55+'9430'!BL55</f>
        <v>0</v>
      </c>
      <c r="BM55" s="75">
        <f>+'2010'!BI55+'9420'!BM55+'9430'!BM55</f>
        <v>0</v>
      </c>
      <c r="BN55" s="72">
        <f t="shared" si="59"/>
        <v>0</v>
      </c>
      <c r="BO55" s="75">
        <f>+'2010'!BK55+'9420'!BO55+'9430'!BO55</f>
        <v>0</v>
      </c>
      <c r="BP55" s="75">
        <f>+'2010'!BL55+'9420'!BP55+'9430'!BP55</f>
        <v>0</v>
      </c>
      <c r="BQ55" s="72">
        <f t="shared" si="60"/>
        <v>0</v>
      </c>
      <c r="BR55" s="75">
        <f>+'2010'!BN55+'9420'!BR55+'9430'!BR55</f>
        <v>0</v>
      </c>
      <c r="BS55" s="75">
        <f>+'2010'!BO55+'9420'!BS55+'9430'!BS55</f>
        <v>0</v>
      </c>
    </row>
    <row r="56" spans="1:71" ht="12.75" customHeight="1">
      <c r="A56" s="81" t="s">
        <v>45</v>
      </c>
      <c r="B56" s="239" t="s">
        <v>143</v>
      </c>
      <c r="C56" s="227">
        <f t="shared" si="61"/>
        <v>13</v>
      </c>
      <c r="D56" s="229">
        <f>'2010'!D56+'9420'!D56+'9430'!D56</f>
        <v>0</v>
      </c>
      <c r="E56" s="229">
        <f>'2010'!E56+'9420'!E56+'9430'!E56</f>
        <v>13</v>
      </c>
      <c r="F56" s="71"/>
      <c r="G56" s="75"/>
      <c r="H56" s="75"/>
      <c r="I56" s="72"/>
      <c r="J56" s="75"/>
      <c r="K56" s="75">
        <f>+'2010'!G56+'9420'!K56+'9430'!K56</f>
        <v>0</v>
      </c>
      <c r="L56" s="72">
        <f t="shared" si="41"/>
        <v>0</v>
      </c>
      <c r="M56" s="75">
        <f>+'2010'!I56+'9420'!M56+'9430'!M56</f>
        <v>0</v>
      </c>
      <c r="N56" s="75">
        <f>+'2010'!J56+'9420'!N56+'9430'!N56</f>
        <v>0</v>
      </c>
      <c r="O56" s="72">
        <f t="shared" si="42"/>
        <v>0</v>
      </c>
      <c r="P56" s="75">
        <f>+'2010'!L56+'9420'!P56+'9430'!P56</f>
        <v>0</v>
      </c>
      <c r="Q56" s="75">
        <f>+'2010'!M56+'9420'!Q56+'9430'!Q56</f>
        <v>0</v>
      </c>
      <c r="R56" s="72">
        <f t="shared" si="43"/>
        <v>0</v>
      </c>
      <c r="S56" s="75">
        <f>+'2010'!O56+'9420'!S56+'9430'!S56</f>
        <v>0</v>
      </c>
      <c r="T56" s="75">
        <f>+'2010'!P56+'9420'!T56+'9430'!T56</f>
        <v>0</v>
      </c>
      <c r="U56" s="72">
        <f t="shared" si="44"/>
        <v>0</v>
      </c>
      <c r="V56" s="75">
        <f>+'2010'!R56+'9420'!V56+'9430'!V56</f>
        <v>0</v>
      </c>
      <c r="W56" s="75">
        <f>+'2010'!S56+'9420'!W56+'9430'!W56</f>
        <v>0</v>
      </c>
      <c r="X56" s="72">
        <f t="shared" si="45"/>
        <v>0</v>
      </c>
      <c r="Y56" s="75">
        <f>+'2010'!U56+'9420'!Y56+'9430'!Y56</f>
        <v>0</v>
      </c>
      <c r="Z56" s="75">
        <f>+'2010'!V56+'9420'!Z56+'9430'!Z56</f>
        <v>0</v>
      </c>
      <c r="AA56" s="72">
        <f t="shared" si="46"/>
        <v>0</v>
      </c>
      <c r="AB56" s="75">
        <f>+'2010'!X56+'9420'!AB56+'9430'!AB56</f>
        <v>0</v>
      </c>
      <c r="AC56" s="75">
        <f>+'2010'!Y56+'9420'!AC56+'9430'!AC56</f>
        <v>0</v>
      </c>
      <c r="AD56" s="72">
        <f t="shared" si="47"/>
        <v>0</v>
      </c>
      <c r="AE56" s="75">
        <f>+'2010'!AA56+'9420'!AE56+'9430'!AE56</f>
        <v>0</v>
      </c>
      <c r="AF56" s="75">
        <f>+'2010'!AB56+'9420'!AF56+'9430'!AF56</f>
        <v>0</v>
      </c>
      <c r="AG56" s="72">
        <f t="shared" si="48"/>
        <v>0</v>
      </c>
      <c r="AH56" s="75">
        <f>+'2010'!AD56+'9420'!AH56+'9430'!AH56</f>
        <v>0</v>
      </c>
      <c r="AI56" s="75">
        <f>+'2010'!AE56+'9420'!AI56+'9430'!AI56</f>
        <v>0</v>
      </c>
      <c r="AJ56" s="72">
        <f t="shared" si="49"/>
        <v>0</v>
      </c>
      <c r="AK56" s="75">
        <f>+'2010'!AG56+'9420'!AK56+'9430'!AK56</f>
        <v>0</v>
      </c>
      <c r="AL56" s="75">
        <f>+'2010'!AH56+'9420'!AL56+'9430'!AL56</f>
        <v>0</v>
      </c>
      <c r="AM56" s="72">
        <f t="shared" si="50"/>
        <v>0</v>
      </c>
      <c r="AN56" s="75">
        <f>+'2010'!AJ56+'9420'!AN56+'9430'!AN56</f>
        <v>0</v>
      </c>
      <c r="AO56" s="75">
        <f>+'2010'!AK56+'9420'!AO56+'9430'!AO56</f>
        <v>0</v>
      </c>
      <c r="AP56" s="72">
        <f t="shared" si="51"/>
        <v>0</v>
      </c>
      <c r="AQ56" s="75">
        <f>+'2010'!AM56+'9420'!AQ56+'9430'!AQ56</f>
        <v>0</v>
      </c>
      <c r="AR56" s="75">
        <f>+'2010'!AN56+'9420'!AR56+'9430'!AR56</f>
        <v>0</v>
      </c>
      <c r="AS56" s="72">
        <f t="shared" si="52"/>
        <v>0</v>
      </c>
      <c r="AT56" s="75">
        <f>+'2010'!AP56+'9420'!AT56+'9430'!AT56</f>
        <v>0</v>
      </c>
      <c r="AU56" s="75">
        <f>+'2010'!AQ56+'9420'!AU56+'9430'!AU56</f>
        <v>0</v>
      </c>
      <c r="AV56" s="72">
        <f t="shared" si="53"/>
        <v>0</v>
      </c>
      <c r="AW56" s="75">
        <f>+'2010'!AS56+'9420'!AW56+'9430'!AW56</f>
        <v>0</v>
      </c>
      <c r="AX56" s="75">
        <f>+'2010'!AT56+'9420'!AX56+'9430'!AX56</f>
        <v>0</v>
      </c>
      <c r="AY56" s="72">
        <f t="shared" si="54"/>
        <v>0</v>
      </c>
      <c r="AZ56" s="75">
        <f>+'2010'!AV56+'9420'!AZ56+'9430'!AZ56</f>
        <v>0</v>
      </c>
      <c r="BA56" s="75">
        <f>+'2010'!AW56+'9420'!BA56+'9430'!BA56</f>
        <v>0</v>
      </c>
      <c r="BB56" s="72">
        <f t="shared" si="55"/>
        <v>0</v>
      </c>
      <c r="BC56" s="75">
        <f>+'2010'!AY56+'9420'!BC56+'9430'!BC56</f>
        <v>0</v>
      </c>
      <c r="BD56" s="75">
        <f>+'2010'!AZ56+'9420'!BD56+'9430'!BD56</f>
        <v>0</v>
      </c>
      <c r="BE56" s="72">
        <f t="shared" si="56"/>
        <v>0</v>
      </c>
      <c r="BF56" s="75">
        <f>+'2010'!BB56+'9420'!BF56+'9430'!BF56</f>
        <v>0</v>
      </c>
      <c r="BG56" s="75">
        <f>+'2010'!BC56+'9420'!BG56+'9430'!BG56</f>
        <v>0</v>
      </c>
      <c r="BH56" s="72">
        <f t="shared" si="57"/>
        <v>0</v>
      </c>
      <c r="BI56" s="75">
        <f>+'2010'!BE56+'9420'!BI56+'9430'!BI56</f>
        <v>0</v>
      </c>
      <c r="BJ56" s="75">
        <f>+'2010'!BF56+'9420'!BJ56+'9430'!BJ56</f>
        <v>0</v>
      </c>
      <c r="BK56" s="72">
        <f t="shared" si="58"/>
        <v>0</v>
      </c>
      <c r="BL56" s="75">
        <f>+'2010'!BH56+'9420'!BL56+'9430'!BL56</f>
        <v>0</v>
      </c>
      <c r="BM56" s="75">
        <f>+'2010'!BI56+'9420'!BM56+'9430'!BM56</f>
        <v>0</v>
      </c>
      <c r="BN56" s="72">
        <f t="shared" si="59"/>
        <v>0</v>
      </c>
      <c r="BO56" s="75">
        <f>+'2010'!BK56+'9420'!BO56+'9430'!BO56</f>
        <v>0</v>
      </c>
      <c r="BP56" s="75">
        <f>+'2010'!BL56+'9420'!BP56+'9430'!BP56</f>
        <v>0</v>
      </c>
      <c r="BQ56" s="72">
        <f t="shared" si="60"/>
        <v>0</v>
      </c>
      <c r="BR56" s="75">
        <f>+'2010'!BN56+'9420'!BR56+'9430'!BR56</f>
        <v>0</v>
      </c>
      <c r="BS56" s="75">
        <f>+'2010'!BO56+'9420'!BS56+'9430'!BS56</f>
        <v>0</v>
      </c>
    </row>
    <row r="57" spans="1:71" ht="14.25" customHeight="1">
      <c r="A57" s="81" t="s">
        <v>46</v>
      </c>
      <c r="B57" s="237" t="s">
        <v>144</v>
      </c>
      <c r="C57" s="227">
        <f t="shared" si="61"/>
        <v>0</v>
      </c>
      <c r="D57" s="229">
        <f>'2010'!D57+'9420'!D57+'9430'!D57</f>
        <v>0</v>
      </c>
      <c r="E57" s="229">
        <f>'2010'!E57+'9420'!E57+'9430'!E57</f>
        <v>0</v>
      </c>
      <c r="F57" s="71"/>
      <c r="G57" s="75"/>
      <c r="H57" s="75"/>
      <c r="I57" s="72"/>
      <c r="J57" s="75"/>
      <c r="K57" s="75">
        <f>+'2010'!G57+'9420'!K57+'9430'!K57</f>
        <v>0</v>
      </c>
      <c r="L57" s="72">
        <f t="shared" si="41"/>
        <v>0</v>
      </c>
      <c r="M57" s="75">
        <f>+'2010'!I57+'9420'!M57+'9430'!M57</f>
        <v>0</v>
      </c>
      <c r="N57" s="75">
        <f>+'2010'!J57+'9420'!N57+'9430'!N57</f>
        <v>0</v>
      </c>
      <c r="O57" s="72">
        <f t="shared" si="42"/>
        <v>0</v>
      </c>
      <c r="P57" s="75">
        <f>+'2010'!L57+'9420'!P57+'9430'!P57</f>
        <v>0</v>
      </c>
      <c r="Q57" s="75">
        <f>+'2010'!M57+'9420'!Q57+'9430'!Q57</f>
        <v>0</v>
      </c>
      <c r="R57" s="72">
        <f t="shared" si="43"/>
        <v>0</v>
      </c>
      <c r="S57" s="75">
        <f>+'2010'!O57+'9420'!S57+'9430'!S57</f>
        <v>0</v>
      </c>
      <c r="T57" s="75">
        <f>+'2010'!P57+'9420'!T57+'9430'!T57</f>
        <v>0</v>
      </c>
      <c r="U57" s="72">
        <f t="shared" si="44"/>
        <v>0</v>
      </c>
      <c r="V57" s="75">
        <f>+'2010'!R57+'9420'!V57+'9430'!V57</f>
        <v>0</v>
      </c>
      <c r="W57" s="75">
        <f>+'2010'!S57+'9420'!W57+'9430'!W57</f>
        <v>0</v>
      </c>
      <c r="X57" s="72">
        <f t="shared" si="45"/>
        <v>0</v>
      </c>
      <c r="Y57" s="75">
        <f>+'2010'!U57+'9420'!Y57+'9430'!Y57</f>
        <v>0</v>
      </c>
      <c r="Z57" s="75">
        <f>+'2010'!V57+'9420'!Z57+'9430'!Z57</f>
        <v>0</v>
      </c>
      <c r="AA57" s="72">
        <f t="shared" si="46"/>
        <v>0</v>
      </c>
      <c r="AB57" s="75">
        <f>+'2010'!X57+'9420'!AB57+'9430'!AB57</f>
        <v>0</v>
      </c>
      <c r="AC57" s="75">
        <f>+'2010'!Y57+'9420'!AC57+'9430'!AC57</f>
        <v>0</v>
      </c>
      <c r="AD57" s="72">
        <f t="shared" si="47"/>
        <v>0</v>
      </c>
      <c r="AE57" s="75">
        <f>+'2010'!AA57+'9420'!AE57+'9430'!AE57</f>
        <v>0</v>
      </c>
      <c r="AF57" s="75">
        <f>+'2010'!AB57+'9420'!AF57+'9430'!AF57</f>
        <v>0</v>
      </c>
      <c r="AG57" s="72">
        <f t="shared" si="48"/>
        <v>0</v>
      </c>
      <c r="AH57" s="75">
        <f>+'2010'!AD57+'9420'!AH57+'9430'!AH57</f>
        <v>0</v>
      </c>
      <c r="AI57" s="75">
        <f>+'2010'!AE57+'9420'!AI57+'9430'!AI57</f>
        <v>0</v>
      </c>
      <c r="AJ57" s="72">
        <f t="shared" si="49"/>
        <v>0</v>
      </c>
      <c r="AK57" s="75">
        <f>+'2010'!AG57+'9420'!AK57+'9430'!AK57</f>
        <v>0</v>
      </c>
      <c r="AL57" s="75">
        <f>+'2010'!AH57+'9420'!AL57+'9430'!AL57</f>
        <v>0</v>
      </c>
      <c r="AM57" s="72">
        <f t="shared" si="50"/>
        <v>0</v>
      </c>
      <c r="AN57" s="75">
        <f>+'2010'!AJ57+'9420'!AN57+'9430'!AN57</f>
        <v>0</v>
      </c>
      <c r="AO57" s="75">
        <f>+'2010'!AK57+'9420'!AO57+'9430'!AO57</f>
        <v>0</v>
      </c>
      <c r="AP57" s="72">
        <f t="shared" si="51"/>
        <v>0</v>
      </c>
      <c r="AQ57" s="75">
        <f>+'2010'!AM57+'9420'!AQ57+'9430'!AQ57</f>
        <v>0</v>
      </c>
      <c r="AR57" s="75">
        <f>+'2010'!AN57+'9420'!AR57+'9430'!AR57</f>
        <v>0</v>
      </c>
      <c r="AS57" s="72">
        <f t="shared" si="52"/>
        <v>0</v>
      </c>
      <c r="AT57" s="75">
        <f>+'2010'!AP57+'9420'!AT57+'9430'!AT57</f>
        <v>0</v>
      </c>
      <c r="AU57" s="75">
        <f>+'2010'!AQ57+'9420'!AU57+'9430'!AU57</f>
        <v>0</v>
      </c>
      <c r="AV57" s="72">
        <f t="shared" si="53"/>
        <v>0</v>
      </c>
      <c r="AW57" s="75">
        <f>+'2010'!AS57+'9420'!AW57+'9430'!AW57</f>
        <v>0</v>
      </c>
      <c r="AX57" s="75">
        <f>+'2010'!AT57+'9420'!AX57+'9430'!AX57</f>
        <v>0</v>
      </c>
      <c r="AY57" s="72">
        <f t="shared" si="54"/>
        <v>0</v>
      </c>
      <c r="AZ57" s="75">
        <f>+'2010'!AV57+'9420'!AZ57+'9430'!AZ57</f>
        <v>0</v>
      </c>
      <c r="BA57" s="75">
        <f>+'2010'!AW57+'9420'!BA57+'9430'!BA57</f>
        <v>0</v>
      </c>
      <c r="BB57" s="72">
        <f t="shared" si="55"/>
        <v>0</v>
      </c>
      <c r="BC57" s="75">
        <f>+'2010'!AY57+'9420'!BC57+'9430'!BC57</f>
        <v>0</v>
      </c>
      <c r="BD57" s="75">
        <f>+'2010'!AZ57+'9420'!BD57+'9430'!BD57</f>
        <v>0</v>
      </c>
      <c r="BE57" s="72">
        <f t="shared" si="56"/>
        <v>0</v>
      </c>
      <c r="BF57" s="75">
        <f>+'2010'!BB57+'9420'!BF57+'9430'!BF57</f>
        <v>0</v>
      </c>
      <c r="BG57" s="75">
        <f>+'2010'!BC57+'9420'!BG57+'9430'!BG57</f>
        <v>0</v>
      </c>
      <c r="BH57" s="72">
        <f t="shared" si="57"/>
        <v>0</v>
      </c>
      <c r="BI57" s="75">
        <f>+'2010'!BE57+'9420'!BI57+'9430'!BI57</f>
        <v>0</v>
      </c>
      <c r="BJ57" s="75">
        <f>+'2010'!BF57+'9420'!BJ57+'9430'!BJ57</f>
        <v>0</v>
      </c>
      <c r="BK57" s="72">
        <f t="shared" si="58"/>
        <v>0</v>
      </c>
      <c r="BL57" s="75">
        <f>+'2010'!BH57+'9420'!BL57+'9430'!BL57</f>
        <v>0</v>
      </c>
      <c r="BM57" s="75">
        <f>+'2010'!BI57+'9420'!BM57+'9430'!BM57</f>
        <v>0</v>
      </c>
      <c r="BN57" s="72">
        <f t="shared" si="59"/>
        <v>0</v>
      </c>
      <c r="BO57" s="75">
        <f>+'2010'!BK57+'9420'!BO57+'9430'!BO57</f>
        <v>0</v>
      </c>
      <c r="BP57" s="75">
        <f>+'2010'!BL57+'9420'!BP57+'9430'!BP57</f>
        <v>0</v>
      </c>
      <c r="BQ57" s="72">
        <f t="shared" si="60"/>
        <v>0</v>
      </c>
      <c r="BR57" s="75">
        <f>+'2010'!BN57+'9420'!BR57+'9430'!BR57</f>
        <v>0</v>
      </c>
      <c r="BS57" s="75">
        <f>+'2010'!BO57+'9420'!BS57+'9430'!BS57</f>
        <v>0</v>
      </c>
    </row>
    <row r="58" spans="1:71" ht="15.75" customHeight="1">
      <c r="A58" s="81" t="s">
        <v>47</v>
      </c>
      <c r="B58" s="237" t="s">
        <v>145</v>
      </c>
      <c r="C58" s="227">
        <f t="shared" si="61"/>
        <v>0</v>
      </c>
      <c r="D58" s="229">
        <f>'2010'!D58+'9420'!D58+'9430'!D58</f>
        <v>0</v>
      </c>
      <c r="E58" s="229">
        <f>'2010'!E58+'9420'!E58+'9430'!E58</f>
        <v>0</v>
      </c>
      <c r="F58" s="71"/>
      <c r="G58" s="75"/>
      <c r="H58" s="75"/>
      <c r="I58" s="72"/>
      <c r="J58" s="75"/>
      <c r="K58" s="75">
        <f>+'2010'!G58+'9420'!K58+'9430'!K58</f>
        <v>0</v>
      </c>
      <c r="L58" s="72">
        <f t="shared" si="41"/>
        <v>0</v>
      </c>
      <c r="M58" s="75">
        <f>+'2010'!I58+'9420'!M58+'9430'!M58</f>
        <v>0</v>
      </c>
      <c r="N58" s="75">
        <f>+'2010'!J58+'9420'!N58+'9430'!N58</f>
        <v>0</v>
      </c>
      <c r="O58" s="72">
        <f t="shared" si="42"/>
        <v>0</v>
      </c>
      <c r="P58" s="75">
        <f>+'2010'!L58+'9420'!P58+'9430'!P58</f>
        <v>0</v>
      </c>
      <c r="Q58" s="75">
        <f>+'2010'!M58+'9420'!Q58+'9430'!Q58</f>
        <v>0</v>
      </c>
      <c r="R58" s="72">
        <f t="shared" si="43"/>
        <v>0</v>
      </c>
      <c r="S58" s="75">
        <f>+'2010'!O58+'9420'!S58+'9430'!S58</f>
        <v>0</v>
      </c>
      <c r="T58" s="75">
        <f>+'2010'!P58+'9420'!T58+'9430'!T58</f>
        <v>0</v>
      </c>
      <c r="U58" s="72">
        <f t="shared" si="44"/>
        <v>0</v>
      </c>
      <c r="V58" s="75">
        <f>+'2010'!R58+'9420'!V58+'9430'!V58</f>
        <v>0</v>
      </c>
      <c r="W58" s="75">
        <f>+'2010'!S58+'9420'!W58+'9430'!W58</f>
        <v>0</v>
      </c>
      <c r="X58" s="72">
        <f t="shared" si="45"/>
        <v>0</v>
      </c>
      <c r="Y58" s="75">
        <f>+'2010'!U58+'9420'!Y58+'9430'!Y58</f>
        <v>0</v>
      </c>
      <c r="Z58" s="75">
        <f>+'2010'!V58+'9420'!Z58+'9430'!Z58</f>
        <v>0</v>
      </c>
      <c r="AA58" s="72">
        <f t="shared" si="46"/>
        <v>0</v>
      </c>
      <c r="AB58" s="75">
        <f>+'2010'!X58+'9420'!AB58+'9430'!AB58</f>
        <v>0</v>
      </c>
      <c r="AC58" s="75">
        <f>+'2010'!Y58+'9420'!AC58+'9430'!AC58</f>
        <v>0</v>
      </c>
      <c r="AD58" s="72">
        <f t="shared" si="47"/>
        <v>0</v>
      </c>
      <c r="AE58" s="75">
        <f>+'2010'!AA58+'9420'!AE58+'9430'!AE58</f>
        <v>0</v>
      </c>
      <c r="AF58" s="75">
        <f>+'2010'!AB58+'9420'!AF58+'9430'!AF58</f>
        <v>0</v>
      </c>
      <c r="AG58" s="72">
        <f t="shared" si="48"/>
        <v>0</v>
      </c>
      <c r="AH58" s="75">
        <f>+'2010'!AD58+'9420'!AH58+'9430'!AH58</f>
        <v>0</v>
      </c>
      <c r="AI58" s="75">
        <f>+'2010'!AE58+'9420'!AI58+'9430'!AI58</f>
        <v>0</v>
      </c>
      <c r="AJ58" s="72">
        <f t="shared" si="49"/>
        <v>0</v>
      </c>
      <c r="AK58" s="75">
        <f>+'2010'!AG58+'9420'!AK58+'9430'!AK58</f>
        <v>0</v>
      </c>
      <c r="AL58" s="75">
        <f>+'2010'!AH58+'9420'!AL58+'9430'!AL58</f>
        <v>0</v>
      </c>
      <c r="AM58" s="72">
        <f t="shared" si="50"/>
        <v>0</v>
      </c>
      <c r="AN58" s="75">
        <f>+'2010'!AJ58+'9420'!AN58+'9430'!AN58</f>
        <v>0</v>
      </c>
      <c r="AO58" s="75">
        <f>+'2010'!AK58+'9420'!AO58+'9430'!AO58</f>
        <v>0</v>
      </c>
      <c r="AP58" s="72">
        <f t="shared" si="51"/>
        <v>0</v>
      </c>
      <c r="AQ58" s="75">
        <f>+'2010'!AM58+'9420'!AQ58+'9430'!AQ58</f>
        <v>0</v>
      </c>
      <c r="AR58" s="75">
        <f>+'2010'!AN58+'9420'!AR58+'9430'!AR58</f>
        <v>0</v>
      </c>
      <c r="AS58" s="72">
        <f t="shared" si="52"/>
        <v>0</v>
      </c>
      <c r="AT58" s="75">
        <f>+'2010'!AP58+'9420'!AT58+'9430'!AT58</f>
        <v>0</v>
      </c>
      <c r="AU58" s="75">
        <f>+'2010'!AQ58+'9420'!AU58+'9430'!AU58</f>
        <v>0</v>
      </c>
      <c r="AV58" s="72">
        <f t="shared" si="53"/>
        <v>0</v>
      </c>
      <c r="AW58" s="75">
        <f>+'2010'!AS58+'9420'!AW58+'9430'!AW58</f>
        <v>0</v>
      </c>
      <c r="AX58" s="75">
        <f>+'2010'!AT58+'9420'!AX58+'9430'!AX58</f>
        <v>0</v>
      </c>
      <c r="AY58" s="72">
        <f t="shared" si="54"/>
        <v>0</v>
      </c>
      <c r="AZ58" s="75">
        <f>+'2010'!AV58+'9420'!AZ58+'9430'!AZ58</f>
        <v>0</v>
      </c>
      <c r="BA58" s="75">
        <f>+'2010'!AW58+'9420'!BA58+'9430'!BA58</f>
        <v>0</v>
      </c>
      <c r="BB58" s="72">
        <f t="shared" si="55"/>
        <v>0</v>
      </c>
      <c r="BC58" s="75">
        <f>+'2010'!AY58+'9420'!BC58+'9430'!BC58</f>
        <v>0</v>
      </c>
      <c r="BD58" s="75">
        <f>+'2010'!AZ58+'9420'!BD58+'9430'!BD58</f>
        <v>0</v>
      </c>
      <c r="BE58" s="72">
        <f t="shared" si="56"/>
        <v>0</v>
      </c>
      <c r="BF58" s="75">
        <f>+'2010'!BB58+'9420'!BF58+'9430'!BF58</f>
        <v>0</v>
      </c>
      <c r="BG58" s="75">
        <f>+'2010'!BC58+'9420'!BG58+'9430'!BG58</f>
        <v>0</v>
      </c>
      <c r="BH58" s="72">
        <f t="shared" si="57"/>
        <v>0</v>
      </c>
      <c r="BI58" s="75">
        <f>+'2010'!BE58+'9420'!BI58+'9430'!BI58</f>
        <v>0</v>
      </c>
      <c r="BJ58" s="75">
        <f>+'2010'!BF58+'9420'!BJ58+'9430'!BJ58</f>
        <v>0</v>
      </c>
      <c r="BK58" s="72">
        <f t="shared" si="58"/>
        <v>0</v>
      </c>
      <c r="BL58" s="75">
        <f>+'2010'!BH58+'9420'!BL58+'9430'!BL58</f>
        <v>0</v>
      </c>
      <c r="BM58" s="75">
        <f>+'2010'!BI58+'9420'!BM58+'9430'!BM58</f>
        <v>0</v>
      </c>
      <c r="BN58" s="72">
        <f t="shared" si="59"/>
        <v>0</v>
      </c>
      <c r="BO58" s="75">
        <f>+'2010'!BK58+'9420'!BO58+'9430'!BO58</f>
        <v>0</v>
      </c>
      <c r="BP58" s="75">
        <f>+'2010'!BL58+'9420'!BP58+'9430'!BP58</f>
        <v>0</v>
      </c>
      <c r="BQ58" s="72">
        <f t="shared" si="60"/>
        <v>0</v>
      </c>
      <c r="BR58" s="75">
        <f>+'2010'!BN58+'9420'!BR58+'9430'!BR58</f>
        <v>0</v>
      </c>
      <c r="BS58" s="75">
        <f>+'2010'!BO58+'9420'!BS58+'9430'!BS58</f>
        <v>0</v>
      </c>
    </row>
    <row r="59" spans="1:71" ht="12" customHeight="1">
      <c r="A59" s="81" t="s">
        <v>48</v>
      </c>
      <c r="B59" s="74" t="s">
        <v>146</v>
      </c>
      <c r="C59" s="227">
        <f t="shared" si="61"/>
        <v>0</v>
      </c>
      <c r="D59" s="229">
        <f>'2010'!D59+'9420'!D59+'9430'!D59</f>
        <v>0</v>
      </c>
      <c r="E59" s="229">
        <f>'2010'!E59+'9420'!E59+'9430'!E59</f>
        <v>0</v>
      </c>
      <c r="F59" s="71"/>
      <c r="G59" s="75"/>
      <c r="H59" s="75"/>
      <c r="I59" s="72"/>
      <c r="J59" s="75"/>
      <c r="K59" s="75">
        <f>+'2010'!G59+'9420'!K59+'9430'!K59</f>
        <v>0</v>
      </c>
      <c r="L59" s="72">
        <f t="shared" si="41"/>
        <v>0</v>
      </c>
      <c r="M59" s="75">
        <f>+'2010'!I59+'9420'!M59+'9430'!M59</f>
        <v>0</v>
      </c>
      <c r="N59" s="75">
        <f>+'2010'!J59+'9420'!N59+'9430'!N59</f>
        <v>0</v>
      </c>
      <c r="O59" s="72">
        <f t="shared" si="42"/>
        <v>0</v>
      </c>
      <c r="P59" s="75">
        <f>+'2010'!L59+'9420'!P59+'9430'!P59</f>
        <v>0</v>
      </c>
      <c r="Q59" s="75">
        <f>+'2010'!M59+'9420'!Q59+'9430'!Q59</f>
        <v>0</v>
      </c>
      <c r="R59" s="72">
        <f t="shared" si="43"/>
        <v>0</v>
      </c>
      <c r="S59" s="75">
        <f>+'2010'!O59+'9420'!S59+'9430'!S59</f>
        <v>0</v>
      </c>
      <c r="T59" s="75">
        <f>+'2010'!P59+'9420'!T59+'9430'!T59</f>
        <v>0</v>
      </c>
      <c r="U59" s="72">
        <f t="shared" si="44"/>
        <v>0</v>
      </c>
      <c r="V59" s="75">
        <f>+'2010'!R59+'9420'!V59+'9430'!V59</f>
        <v>0</v>
      </c>
      <c r="W59" s="75">
        <f>+'2010'!S59+'9420'!W59+'9430'!W59</f>
        <v>0</v>
      </c>
      <c r="X59" s="72">
        <f t="shared" si="45"/>
        <v>0</v>
      </c>
      <c r="Y59" s="75">
        <f>+'2010'!U59+'9420'!Y59+'9430'!Y59</f>
        <v>0</v>
      </c>
      <c r="Z59" s="75">
        <f>+'2010'!V59+'9420'!Z59+'9430'!Z59</f>
        <v>0</v>
      </c>
      <c r="AA59" s="72">
        <f t="shared" si="46"/>
        <v>0</v>
      </c>
      <c r="AB59" s="75">
        <f>+'2010'!X59+'9420'!AB59+'9430'!AB59</f>
        <v>0</v>
      </c>
      <c r="AC59" s="75">
        <f>+'2010'!Y59+'9420'!AC59+'9430'!AC59</f>
        <v>0</v>
      </c>
      <c r="AD59" s="72">
        <f t="shared" si="47"/>
        <v>0</v>
      </c>
      <c r="AE59" s="75">
        <f>+'2010'!AA59+'9420'!AE59+'9430'!AE59</f>
        <v>0</v>
      </c>
      <c r="AF59" s="75">
        <f>+'2010'!AB59+'9420'!AF59+'9430'!AF59</f>
        <v>0</v>
      </c>
      <c r="AG59" s="72">
        <f t="shared" si="48"/>
        <v>0</v>
      </c>
      <c r="AH59" s="75">
        <f>+'2010'!AD59+'9420'!AH59+'9430'!AH59</f>
        <v>0</v>
      </c>
      <c r="AI59" s="75">
        <f>+'2010'!AE59+'9420'!AI59+'9430'!AI59</f>
        <v>0</v>
      </c>
      <c r="AJ59" s="72">
        <f t="shared" si="49"/>
        <v>0</v>
      </c>
      <c r="AK59" s="75">
        <f>+'2010'!AG59+'9420'!AK59+'9430'!AK59</f>
        <v>0</v>
      </c>
      <c r="AL59" s="75">
        <f>+'2010'!AH59+'9420'!AL59+'9430'!AL59</f>
        <v>0</v>
      </c>
      <c r="AM59" s="72">
        <f t="shared" si="50"/>
        <v>0</v>
      </c>
      <c r="AN59" s="75">
        <f>+'2010'!AJ59+'9420'!AN59+'9430'!AN59</f>
        <v>0</v>
      </c>
      <c r="AO59" s="75">
        <f>+'2010'!AK59+'9420'!AO59+'9430'!AO59</f>
        <v>0</v>
      </c>
      <c r="AP59" s="72">
        <f t="shared" si="51"/>
        <v>0</v>
      </c>
      <c r="AQ59" s="75">
        <f>+'2010'!AM59+'9420'!AQ59+'9430'!AQ59</f>
        <v>0</v>
      </c>
      <c r="AR59" s="75">
        <f>+'2010'!AN59+'9420'!AR59+'9430'!AR59</f>
        <v>0</v>
      </c>
      <c r="AS59" s="72">
        <f t="shared" si="52"/>
        <v>0</v>
      </c>
      <c r="AT59" s="75">
        <f>+'2010'!AP59+'9420'!AT59+'9430'!AT59</f>
        <v>0</v>
      </c>
      <c r="AU59" s="75">
        <f>+'2010'!AQ59+'9420'!AU59+'9430'!AU59</f>
        <v>0</v>
      </c>
      <c r="AV59" s="72">
        <f t="shared" si="53"/>
        <v>0</v>
      </c>
      <c r="AW59" s="75">
        <f>+'2010'!AS59+'9420'!AW59+'9430'!AW59</f>
        <v>0</v>
      </c>
      <c r="AX59" s="75">
        <f>+'2010'!AT59+'9420'!AX59+'9430'!AX59</f>
        <v>0</v>
      </c>
      <c r="AY59" s="72">
        <f t="shared" si="54"/>
        <v>0</v>
      </c>
      <c r="AZ59" s="75">
        <f>+'2010'!AV59+'9420'!AZ59+'9430'!AZ59</f>
        <v>0</v>
      </c>
      <c r="BA59" s="75">
        <f>+'2010'!AW59+'9420'!BA59+'9430'!BA59</f>
        <v>0</v>
      </c>
      <c r="BB59" s="72">
        <f t="shared" si="55"/>
        <v>0</v>
      </c>
      <c r="BC59" s="75">
        <f>+'2010'!AY59+'9420'!BC59+'9430'!BC59</f>
        <v>0</v>
      </c>
      <c r="BD59" s="75">
        <f>+'2010'!AZ59+'9420'!BD59+'9430'!BD59</f>
        <v>0</v>
      </c>
      <c r="BE59" s="72">
        <f t="shared" si="56"/>
        <v>0</v>
      </c>
      <c r="BF59" s="75">
        <f>+'2010'!BB59+'9420'!BF59+'9430'!BF59</f>
        <v>0</v>
      </c>
      <c r="BG59" s="75">
        <f>+'2010'!BC59+'9420'!BG59+'9430'!BG59</f>
        <v>0</v>
      </c>
      <c r="BH59" s="72">
        <f t="shared" si="57"/>
        <v>0</v>
      </c>
      <c r="BI59" s="75">
        <f>+'2010'!BE59+'9420'!BI59+'9430'!BI59</f>
        <v>0</v>
      </c>
      <c r="BJ59" s="75">
        <f>+'2010'!BF59+'9420'!BJ59+'9430'!BJ59</f>
        <v>0</v>
      </c>
      <c r="BK59" s="72">
        <f t="shared" si="58"/>
        <v>0</v>
      </c>
      <c r="BL59" s="75">
        <f>+'2010'!BH59+'9420'!BL59+'9430'!BL59</f>
        <v>0</v>
      </c>
      <c r="BM59" s="75">
        <f>+'2010'!BI59+'9420'!BM59+'9430'!BM59</f>
        <v>0</v>
      </c>
      <c r="BN59" s="72">
        <f t="shared" si="59"/>
        <v>0</v>
      </c>
      <c r="BO59" s="75">
        <f>+'2010'!BK59+'9420'!BO59+'9430'!BO59</f>
        <v>0</v>
      </c>
      <c r="BP59" s="75">
        <f>+'2010'!BL59+'9420'!BP59+'9430'!BP59</f>
        <v>0</v>
      </c>
      <c r="BQ59" s="72">
        <f t="shared" si="60"/>
        <v>0</v>
      </c>
      <c r="BR59" s="75">
        <f>+'2010'!BN59+'9420'!BR59+'9430'!BR59</f>
        <v>0</v>
      </c>
      <c r="BS59" s="75">
        <f>+'2010'!BO59+'9420'!BS59+'9430'!BS59</f>
        <v>0</v>
      </c>
    </row>
    <row r="60" spans="1:71" ht="15">
      <c r="A60" s="81" t="s">
        <v>49</v>
      </c>
      <c r="B60" s="74" t="s">
        <v>147</v>
      </c>
      <c r="C60" s="227">
        <f t="shared" si="61"/>
        <v>0</v>
      </c>
      <c r="D60" s="229">
        <f>'2010'!D60+'9420'!D60+'9430'!D60</f>
        <v>0</v>
      </c>
      <c r="E60" s="229">
        <f>'2010'!E60+'9420'!E60+'9430'!E60</f>
        <v>0</v>
      </c>
      <c r="F60" s="71"/>
      <c r="G60" s="75"/>
      <c r="H60" s="75"/>
      <c r="I60" s="72"/>
      <c r="J60" s="75"/>
      <c r="K60" s="75">
        <f>+'2010'!G60+'9420'!K60+'9430'!K60</f>
        <v>0</v>
      </c>
      <c r="L60" s="72">
        <f t="shared" si="41"/>
        <v>0</v>
      </c>
      <c r="M60" s="75">
        <f>+'2010'!I60+'9420'!M60+'9430'!M60</f>
        <v>0</v>
      </c>
      <c r="N60" s="75">
        <f>+'2010'!J60+'9420'!N60+'9430'!N60</f>
        <v>0</v>
      </c>
      <c r="O60" s="72">
        <f t="shared" si="42"/>
        <v>0</v>
      </c>
      <c r="P60" s="75">
        <f>+'2010'!L60+'9420'!P60+'9430'!P60</f>
        <v>0</v>
      </c>
      <c r="Q60" s="75">
        <f>+'2010'!M60+'9420'!Q60+'9430'!Q60</f>
        <v>0</v>
      </c>
      <c r="R60" s="72">
        <f t="shared" si="43"/>
        <v>0</v>
      </c>
      <c r="S60" s="75">
        <f>+'2010'!O60+'9420'!S60+'9430'!S60</f>
        <v>0</v>
      </c>
      <c r="T60" s="75">
        <f>+'2010'!P60+'9420'!T60+'9430'!T60</f>
        <v>0</v>
      </c>
      <c r="U60" s="72">
        <f t="shared" si="44"/>
        <v>0</v>
      </c>
      <c r="V60" s="75">
        <f>+'2010'!R60+'9420'!V60+'9430'!V60</f>
        <v>0</v>
      </c>
      <c r="W60" s="75">
        <f>+'2010'!S60+'9420'!W60+'9430'!W60</f>
        <v>0</v>
      </c>
      <c r="X60" s="72">
        <f t="shared" si="45"/>
        <v>0</v>
      </c>
      <c r="Y60" s="75">
        <f>+'2010'!U60+'9420'!Y60+'9430'!Y60</f>
        <v>0</v>
      </c>
      <c r="Z60" s="75">
        <f>+'2010'!V60+'9420'!Z60+'9430'!Z60</f>
        <v>0</v>
      </c>
      <c r="AA60" s="72">
        <f t="shared" si="46"/>
        <v>0</v>
      </c>
      <c r="AB60" s="75">
        <f>+'2010'!X60+'9420'!AB60+'9430'!AB60</f>
        <v>0</v>
      </c>
      <c r="AC60" s="75">
        <f>+'2010'!Y60+'9420'!AC60+'9430'!AC60</f>
        <v>0</v>
      </c>
      <c r="AD60" s="72">
        <f t="shared" si="47"/>
        <v>0</v>
      </c>
      <c r="AE60" s="75">
        <f>+'2010'!AA60+'9420'!AE60+'9430'!AE60</f>
        <v>0</v>
      </c>
      <c r="AF60" s="75">
        <f>+'2010'!AB60+'9420'!AF60+'9430'!AF60</f>
        <v>0</v>
      </c>
      <c r="AG60" s="72">
        <f t="shared" si="48"/>
        <v>0</v>
      </c>
      <c r="AH60" s="75">
        <f>+'2010'!AD60+'9420'!AH60+'9430'!AH60</f>
        <v>0</v>
      </c>
      <c r="AI60" s="75">
        <f>+'2010'!AE60+'9420'!AI60+'9430'!AI60</f>
        <v>0</v>
      </c>
      <c r="AJ60" s="72">
        <f t="shared" si="49"/>
        <v>0</v>
      </c>
      <c r="AK60" s="75">
        <f>+'2010'!AG60+'9420'!AK60+'9430'!AK60</f>
        <v>0</v>
      </c>
      <c r="AL60" s="75">
        <f>+'2010'!AH60+'9420'!AL60+'9430'!AL60</f>
        <v>0</v>
      </c>
      <c r="AM60" s="72">
        <f t="shared" si="50"/>
        <v>0</v>
      </c>
      <c r="AN60" s="75">
        <f>+'2010'!AJ60+'9420'!AN60+'9430'!AN60</f>
        <v>0</v>
      </c>
      <c r="AO60" s="75">
        <f>+'2010'!AK60+'9420'!AO60+'9430'!AO60</f>
        <v>0</v>
      </c>
      <c r="AP60" s="72">
        <f t="shared" si="51"/>
        <v>0</v>
      </c>
      <c r="AQ60" s="75">
        <f>+'2010'!AM60+'9420'!AQ60+'9430'!AQ60</f>
        <v>0</v>
      </c>
      <c r="AR60" s="75">
        <f>+'2010'!AN60+'9420'!AR60+'9430'!AR60</f>
        <v>0</v>
      </c>
      <c r="AS60" s="72">
        <f t="shared" si="52"/>
        <v>0</v>
      </c>
      <c r="AT60" s="75">
        <f>+'2010'!AP60+'9420'!AT60+'9430'!AT60</f>
        <v>0</v>
      </c>
      <c r="AU60" s="75">
        <f>+'2010'!AQ60+'9420'!AU60+'9430'!AU60</f>
        <v>0</v>
      </c>
      <c r="AV60" s="72">
        <f t="shared" si="53"/>
        <v>0</v>
      </c>
      <c r="AW60" s="75">
        <f>+'2010'!AS60+'9420'!AW60+'9430'!AW60</f>
        <v>0</v>
      </c>
      <c r="AX60" s="75">
        <f>+'2010'!AT60+'9420'!AX60+'9430'!AX60</f>
        <v>0</v>
      </c>
      <c r="AY60" s="72">
        <f t="shared" si="54"/>
        <v>0</v>
      </c>
      <c r="AZ60" s="75">
        <f>+'2010'!AV60+'9420'!AZ60+'9430'!AZ60</f>
        <v>0</v>
      </c>
      <c r="BA60" s="75">
        <f>+'2010'!AW60+'9420'!BA60+'9430'!BA60</f>
        <v>0</v>
      </c>
      <c r="BB60" s="72">
        <f t="shared" si="55"/>
        <v>0</v>
      </c>
      <c r="BC60" s="75">
        <f>+'2010'!AY60+'9420'!BC60+'9430'!BC60</f>
        <v>0</v>
      </c>
      <c r="BD60" s="75">
        <f>+'2010'!AZ60+'9420'!BD60+'9430'!BD60</f>
        <v>0</v>
      </c>
      <c r="BE60" s="72">
        <f t="shared" si="56"/>
        <v>0</v>
      </c>
      <c r="BF60" s="75">
        <f>+'2010'!BB60+'9420'!BF60+'9430'!BF60</f>
        <v>0</v>
      </c>
      <c r="BG60" s="75">
        <f>+'2010'!BC60+'9420'!BG60+'9430'!BG60</f>
        <v>0</v>
      </c>
      <c r="BH60" s="72">
        <f t="shared" si="57"/>
        <v>0</v>
      </c>
      <c r="BI60" s="75">
        <f>+'2010'!BE60+'9420'!BI60+'9430'!BI60</f>
        <v>0</v>
      </c>
      <c r="BJ60" s="75">
        <f>+'2010'!BF60+'9420'!BJ60+'9430'!BJ60</f>
        <v>0</v>
      </c>
      <c r="BK60" s="72">
        <f t="shared" si="58"/>
        <v>0</v>
      </c>
      <c r="BL60" s="75">
        <f>+'2010'!BH60+'9420'!BL60+'9430'!BL60</f>
        <v>0</v>
      </c>
      <c r="BM60" s="75">
        <f>+'2010'!BI60+'9420'!BM60+'9430'!BM60</f>
        <v>0</v>
      </c>
      <c r="BN60" s="72">
        <f t="shared" si="59"/>
        <v>0</v>
      </c>
      <c r="BO60" s="75">
        <f>+'2010'!BK60+'9420'!BO60+'9430'!BO60</f>
        <v>0</v>
      </c>
      <c r="BP60" s="75">
        <f>+'2010'!BL60+'9420'!BP60+'9430'!BP60</f>
        <v>0</v>
      </c>
      <c r="BQ60" s="72">
        <f t="shared" si="60"/>
        <v>0</v>
      </c>
      <c r="BR60" s="75">
        <f>+'2010'!BN60+'9420'!BR60+'9430'!BR60</f>
        <v>0</v>
      </c>
      <c r="BS60" s="75">
        <f>+'2010'!BO60+'9420'!BS60+'9430'!BS60</f>
        <v>0</v>
      </c>
    </row>
    <row r="61" spans="1:71" ht="15">
      <c r="A61" s="81" t="s">
        <v>50</v>
      </c>
      <c r="B61" s="74" t="s">
        <v>148</v>
      </c>
      <c r="C61" s="227">
        <f t="shared" si="61"/>
        <v>6171.6</v>
      </c>
      <c r="D61" s="229">
        <f>'2010'!D61+'9420'!D61+'9430'!D61</f>
        <v>5819.8188</v>
      </c>
      <c r="E61" s="229">
        <f>'2010'!E61+'9420'!E61+'9430'!E61</f>
        <v>351.78120000000035</v>
      </c>
      <c r="F61" s="71"/>
      <c r="G61" s="75"/>
      <c r="H61" s="75"/>
      <c r="I61" s="72"/>
      <c r="J61" s="75"/>
      <c r="K61" s="75">
        <f>+'2010'!G61+'9420'!K61+'9430'!K61</f>
        <v>0</v>
      </c>
      <c r="L61" s="72">
        <f t="shared" si="41"/>
        <v>0</v>
      </c>
      <c r="M61" s="75">
        <f>+'2010'!I61+'9420'!M61+'9430'!M61</f>
        <v>0</v>
      </c>
      <c r="N61" s="75">
        <f>+'2010'!J61+'9420'!N61+'9430'!N61</f>
        <v>0</v>
      </c>
      <c r="O61" s="72">
        <f t="shared" si="42"/>
        <v>0</v>
      </c>
      <c r="P61" s="75">
        <f>+'2010'!L61+'9420'!P61+'9430'!P61</f>
        <v>0</v>
      </c>
      <c r="Q61" s="75">
        <f>+'2010'!M61+'9420'!Q61+'9430'!Q61</f>
        <v>0</v>
      </c>
      <c r="R61" s="72">
        <f t="shared" si="43"/>
        <v>0</v>
      </c>
      <c r="S61" s="75">
        <f>+'2010'!O61+'9420'!S61+'9430'!S61</f>
        <v>0</v>
      </c>
      <c r="T61" s="75">
        <f>+'2010'!P61+'9420'!T61+'9430'!T61</f>
        <v>0</v>
      </c>
      <c r="U61" s="72">
        <f t="shared" si="44"/>
        <v>0</v>
      </c>
      <c r="V61" s="75">
        <f>+'2010'!R61+'9420'!V61+'9430'!V61</f>
        <v>0</v>
      </c>
      <c r="W61" s="75">
        <f>+'2010'!S61+'9420'!W61+'9430'!W61</f>
        <v>0</v>
      </c>
      <c r="X61" s="72">
        <f t="shared" si="45"/>
        <v>0</v>
      </c>
      <c r="Y61" s="75">
        <f>+'2010'!U61+'9420'!Y61+'9430'!Y61</f>
        <v>0</v>
      </c>
      <c r="Z61" s="75">
        <f>+'2010'!V61+'9420'!Z61+'9430'!Z61</f>
        <v>0</v>
      </c>
      <c r="AA61" s="72">
        <f t="shared" si="46"/>
        <v>0</v>
      </c>
      <c r="AB61" s="75">
        <f>+'2010'!X61+'9420'!AB61+'9430'!AB61</f>
        <v>0</v>
      </c>
      <c r="AC61" s="75">
        <f>+'2010'!Y61+'9420'!AC61+'9430'!AC61</f>
        <v>0</v>
      </c>
      <c r="AD61" s="72">
        <f t="shared" si="47"/>
        <v>0</v>
      </c>
      <c r="AE61" s="75">
        <f>+'2010'!AA61+'9420'!AE61+'9430'!AE61</f>
        <v>0</v>
      </c>
      <c r="AF61" s="75">
        <f>+'2010'!AB61+'9420'!AF61+'9430'!AF61</f>
        <v>0</v>
      </c>
      <c r="AG61" s="72">
        <f t="shared" si="48"/>
        <v>0</v>
      </c>
      <c r="AH61" s="75">
        <f>+'2010'!AD61+'9420'!AH61+'9430'!AH61</f>
        <v>0</v>
      </c>
      <c r="AI61" s="75">
        <f>+'2010'!AE61+'9420'!AI61+'9430'!AI61</f>
        <v>0</v>
      </c>
      <c r="AJ61" s="72">
        <f t="shared" si="49"/>
        <v>0</v>
      </c>
      <c r="AK61" s="75">
        <f>+'2010'!AG61+'9420'!AK61+'9430'!AK61</f>
        <v>0</v>
      </c>
      <c r="AL61" s="75">
        <f>+'2010'!AH61+'9420'!AL61+'9430'!AL61</f>
        <v>0</v>
      </c>
      <c r="AM61" s="72">
        <f t="shared" si="50"/>
        <v>0</v>
      </c>
      <c r="AN61" s="75">
        <f>+'2010'!AJ61+'9420'!AN61+'9430'!AN61</f>
        <v>0</v>
      </c>
      <c r="AO61" s="75">
        <f>+'2010'!AK61+'9420'!AO61+'9430'!AO61</f>
        <v>0</v>
      </c>
      <c r="AP61" s="72">
        <f t="shared" si="51"/>
        <v>0</v>
      </c>
      <c r="AQ61" s="75">
        <f>+'2010'!AM61+'9420'!AQ61+'9430'!AQ61</f>
        <v>0</v>
      </c>
      <c r="AR61" s="75">
        <f>+'2010'!AN61+'9420'!AR61+'9430'!AR61</f>
        <v>0</v>
      </c>
      <c r="AS61" s="72">
        <f t="shared" si="52"/>
        <v>0</v>
      </c>
      <c r="AT61" s="75">
        <f>+'2010'!AP61+'9420'!AT61+'9430'!AT61</f>
        <v>0</v>
      </c>
      <c r="AU61" s="75">
        <f>+'2010'!AQ61+'9420'!AU61+'9430'!AU61</f>
        <v>0</v>
      </c>
      <c r="AV61" s="72">
        <f t="shared" si="53"/>
        <v>0</v>
      </c>
      <c r="AW61" s="75">
        <f>+'2010'!AS61+'9420'!AW61+'9430'!AW61</f>
        <v>0</v>
      </c>
      <c r="AX61" s="75">
        <f>+'2010'!AT61+'9420'!AX61+'9430'!AX61</f>
        <v>0</v>
      </c>
      <c r="AY61" s="72">
        <f t="shared" si="54"/>
        <v>0</v>
      </c>
      <c r="AZ61" s="75">
        <f>+'2010'!AV61+'9420'!AZ61+'9430'!AZ61</f>
        <v>0</v>
      </c>
      <c r="BA61" s="75">
        <f>+'2010'!AW61+'9420'!BA61+'9430'!BA61</f>
        <v>0</v>
      </c>
      <c r="BB61" s="72">
        <f t="shared" si="55"/>
        <v>0</v>
      </c>
      <c r="BC61" s="75">
        <f>+'2010'!AY61+'9420'!BC61+'9430'!BC61</f>
        <v>0</v>
      </c>
      <c r="BD61" s="75">
        <f>+'2010'!AZ61+'9420'!BD61+'9430'!BD61</f>
        <v>0</v>
      </c>
      <c r="BE61" s="72">
        <f t="shared" si="56"/>
        <v>0</v>
      </c>
      <c r="BF61" s="75">
        <f>+'2010'!BB61+'9420'!BF61+'9430'!BF61</f>
        <v>0</v>
      </c>
      <c r="BG61" s="75">
        <f>+'2010'!BC61+'9420'!BG61+'9430'!BG61</f>
        <v>0</v>
      </c>
      <c r="BH61" s="72">
        <f t="shared" si="57"/>
        <v>0</v>
      </c>
      <c r="BI61" s="75">
        <f>+'2010'!BE61+'9420'!BI61+'9430'!BI61</f>
        <v>0</v>
      </c>
      <c r="BJ61" s="75">
        <f>+'2010'!BF61+'9420'!BJ61+'9430'!BJ61</f>
        <v>0</v>
      </c>
      <c r="BK61" s="72">
        <f t="shared" si="58"/>
        <v>0</v>
      </c>
      <c r="BL61" s="75">
        <f>+'2010'!BH61+'9420'!BL61+'9430'!BL61</f>
        <v>0</v>
      </c>
      <c r="BM61" s="75">
        <f>+'2010'!BI61+'9420'!BM61+'9430'!BM61</f>
        <v>0</v>
      </c>
      <c r="BN61" s="72">
        <f t="shared" si="59"/>
        <v>0</v>
      </c>
      <c r="BO61" s="75">
        <f>+'2010'!BK61+'9420'!BO61+'9430'!BO61</f>
        <v>0</v>
      </c>
      <c r="BP61" s="75">
        <f>+'2010'!BL61+'9420'!BP61+'9430'!BP61</f>
        <v>0</v>
      </c>
      <c r="BQ61" s="72">
        <f t="shared" si="60"/>
        <v>0</v>
      </c>
      <c r="BR61" s="75">
        <f>+'2010'!BN61+'9420'!BR61+'9430'!BR61</f>
        <v>0</v>
      </c>
      <c r="BS61" s="75">
        <f>+'2010'!BO61+'9420'!BS61+'9430'!BS61</f>
        <v>0</v>
      </c>
    </row>
    <row r="62" spans="1:71" ht="15">
      <c r="A62" s="81" t="s">
        <v>51</v>
      </c>
      <c r="B62" s="74" t="s">
        <v>149</v>
      </c>
      <c r="C62" s="227">
        <f t="shared" si="61"/>
        <v>0</v>
      </c>
      <c r="D62" s="229">
        <f>'2010'!D62+'9420'!D62+'9430'!D62</f>
        <v>0</v>
      </c>
      <c r="E62" s="229">
        <f>'2010'!E62+'9420'!E62+'9430'!E62</f>
        <v>0</v>
      </c>
      <c r="F62" s="71"/>
      <c r="G62" s="75"/>
      <c r="H62" s="75"/>
      <c r="I62" s="72"/>
      <c r="J62" s="75"/>
      <c r="K62" s="75">
        <f>+'2010'!G62+'9420'!K62+'9430'!K62</f>
        <v>0</v>
      </c>
      <c r="L62" s="72">
        <f t="shared" si="41"/>
        <v>0</v>
      </c>
      <c r="M62" s="75">
        <f>+'2010'!I62+'9420'!M62+'9430'!M62</f>
        <v>0</v>
      </c>
      <c r="N62" s="75">
        <f>+'2010'!J62+'9420'!N62+'9430'!N62</f>
        <v>0</v>
      </c>
      <c r="O62" s="72">
        <f t="shared" si="42"/>
        <v>0</v>
      </c>
      <c r="P62" s="75">
        <f>+'2010'!L62+'9420'!P62+'9430'!P62</f>
        <v>0</v>
      </c>
      <c r="Q62" s="75">
        <f>+'2010'!M62+'9420'!Q62+'9430'!Q62</f>
        <v>0</v>
      </c>
      <c r="R62" s="72">
        <f t="shared" si="43"/>
        <v>0</v>
      </c>
      <c r="S62" s="75">
        <f>+'2010'!O62+'9420'!S62+'9430'!S62</f>
        <v>0</v>
      </c>
      <c r="T62" s="75">
        <f>+'2010'!P62+'9420'!T62+'9430'!T62</f>
        <v>0</v>
      </c>
      <c r="U62" s="72">
        <f t="shared" si="44"/>
        <v>0</v>
      </c>
      <c r="V62" s="75">
        <f>+'2010'!R62+'9420'!V62+'9430'!V62</f>
        <v>0</v>
      </c>
      <c r="W62" s="75">
        <f>+'2010'!S62+'9420'!W62+'9430'!W62</f>
        <v>0</v>
      </c>
      <c r="X62" s="72">
        <f t="shared" si="45"/>
        <v>0</v>
      </c>
      <c r="Y62" s="75">
        <f>+'2010'!U62+'9420'!Y62+'9430'!Y62</f>
        <v>0</v>
      </c>
      <c r="Z62" s="75">
        <f>+'2010'!V62+'9420'!Z62+'9430'!Z62</f>
        <v>0</v>
      </c>
      <c r="AA62" s="72">
        <f t="shared" si="46"/>
        <v>0</v>
      </c>
      <c r="AB62" s="75">
        <f>+'2010'!X62+'9420'!AB62+'9430'!AB62</f>
        <v>0</v>
      </c>
      <c r="AC62" s="75">
        <f>+'2010'!Y62+'9420'!AC62+'9430'!AC62</f>
        <v>0</v>
      </c>
      <c r="AD62" s="72">
        <f t="shared" si="47"/>
        <v>0</v>
      </c>
      <c r="AE62" s="75">
        <f>+'2010'!AA62+'9420'!AE62+'9430'!AE62</f>
        <v>0</v>
      </c>
      <c r="AF62" s="75">
        <f>+'2010'!AB62+'9420'!AF62+'9430'!AF62</f>
        <v>0</v>
      </c>
      <c r="AG62" s="72">
        <f t="shared" si="48"/>
        <v>0</v>
      </c>
      <c r="AH62" s="75">
        <f>+'2010'!AD62+'9420'!AH62+'9430'!AH62</f>
        <v>0</v>
      </c>
      <c r="AI62" s="75">
        <f>+'2010'!AE62+'9420'!AI62+'9430'!AI62</f>
        <v>0</v>
      </c>
      <c r="AJ62" s="72">
        <f t="shared" si="49"/>
        <v>0</v>
      </c>
      <c r="AK62" s="75">
        <f>+'2010'!AG62+'9420'!AK62+'9430'!AK62</f>
        <v>0</v>
      </c>
      <c r="AL62" s="75">
        <f>+'2010'!AH62+'9420'!AL62+'9430'!AL62</f>
        <v>0</v>
      </c>
      <c r="AM62" s="72">
        <f t="shared" si="50"/>
        <v>0</v>
      </c>
      <c r="AN62" s="75">
        <f>+'2010'!AJ62+'9420'!AN62+'9430'!AN62</f>
        <v>0</v>
      </c>
      <c r="AO62" s="75">
        <f>+'2010'!AK62+'9420'!AO62+'9430'!AO62</f>
        <v>0</v>
      </c>
      <c r="AP62" s="72">
        <f t="shared" si="51"/>
        <v>0</v>
      </c>
      <c r="AQ62" s="75">
        <f>+'2010'!AM62+'9420'!AQ62+'9430'!AQ62</f>
        <v>0</v>
      </c>
      <c r="AR62" s="75">
        <f>+'2010'!AN62+'9420'!AR62+'9430'!AR62</f>
        <v>0</v>
      </c>
      <c r="AS62" s="72">
        <f t="shared" si="52"/>
        <v>0</v>
      </c>
      <c r="AT62" s="75">
        <f>+'2010'!AP62+'9420'!AT62+'9430'!AT62</f>
        <v>0</v>
      </c>
      <c r="AU62" s="75">
        <f>+'2010'!AQ62+'9420'!AU62+'9430'!AU62</f>
        <v>0</v>
      </c>
      <c r="AV62" s="72">
        <f t="shared" si="53"/>
        <v>0</v>
      </c>
      <c r="AW62" s="75">
        <f>+'2010'!AS62+'9420'!AW62+'9430'!AW62</f>
        <v>0</v>
      </c>
      <c r="AX62" s="75">
        <f>+'2010'!AT62+'9420'!AX62+'9430'!AX62</f>
        <v>0</v>
      </c>
      <c r="AY62" s="72">
        <f t="shared" si="54"/>
        <v>0</v>
      </c>
      <c r="AZ62" s="75">
        <f>+'2010'!AV62+'9420'!AZ62+'9430'!AZ62</f>
        <v>0</v>
      </c>
      <c r="BA62" s="75">
        <f>+'2010'!AW62+'9420'!BA62+'9430'!BA62</f>
        <v>0</v>
      </c>
      <c r="BB62" s="72">
        <f t="shared" si="55"/>
        <v>0</v>
      </c>
      <c r="BC62" s="75">
        <f>+'2010'!AY62+'9420'!BC62+'9430'!BC62</f>
        <v>0</v>
      </c>
      <c r="BD62" s="75">
        <f>+'2010'!AZ62+'9420'!BD62+'9430'!BD62</f>
        <v>0</v>
      </c>
      <c r="BE62" s="72">
        <f t="shared" si="56"/>
        <v>0</v>
      </c>
      <c r="BF62" s="75">
        <f>+'2010'!BB62+'9420'!BF62+'9430'!BF62</f>
        <v>0</v>
      </c>
      <c r="BG62" s="75">
        <f>+'2010'!BC62+'9420'!BG62+'9430'!BG62</f>
        <v>0</v>
      </c>
      <c r="BH62" s="72">
        <f t="shared" si="57"/>
        <v>0</v>
      </c>
      <c r="BI62" s="75">
        <f>+'2010'!BE62+'9420'!BI62+'9430'!BI62</f>
        <v>0</v>
      </c>
      <c r="BJ62" s="75">
        <f>+'2010'!BF62+'9420'!BJ62+'9430'!BJ62</f>
        <v>0</v>
      </c>
      <c r="BK62" s="72">
        <f t="shared" si="58"/>
        <v>0</v>
      </c>
      <c r="BL62" s="75">
        <f>+'2010'!BH62+'9420'!BL62+'9430'!BL62</f>
        <v>0</v>
      </c>
      <c r="BM62" s="75">
        <f>+'2010'!BI62+'9420'!BM62+'9430'!BM62</f>
        <v>0</v>
      </c>
      <c r="BN62" s="72">
        <f t="shared" si="59"/>
        <v>0</v>
      </c>
      <c r="BO62" s="75">
        <f>+'2010'!BK62+'9420'!BO62+'9430'!BO62</f>
        <v>0</v>
      </c>
      <c r="BP62" s="75">
        <f>+'2010'!BL62+'9420'!BP62+'9430'!BP62</f>
        <v>0</v>
      </c>
      <c r="BQ62" s="72">
        <f t="shared" si="60"/>
        <v>0</v>
      </c>
      <c r="BR62" s="75">
        <f>+'2010'!BN62+'9420'!BR62+'9430'!BR62</f>
        <v>0</v>
      </c>
      <c r="BS62" s="75">
        <f>+'2010'!BO62+'9420'!BS62+'9430'!BS62</f>
        <v>0</v>
      </c>
    </row>
    <row r="63" spans="1:71" ht="15">
      <c r="A63" s="81" t="s">
        <v>52</v>
      </c>
      <c r="B63" s="74" t="s">
        <v>150</v>
      </c>
      <c r="C63" s="227">
        <f t="shared" si="61"/>
        <v>1982.4</v>
      </c>
      <c r="D63" s="229">
        <f>'2010'!D63+'9420'!D63+'9430'!D63</f>
        <v>1869.4032</v>
      </c>
      <c r="E63" s="229">
        <f>'2010'!E63+'9420'!E63+'9430'!E63</f>
        <v>112.99680000000012</v>
      </c>
      <c r="F63" s="71"/>
      <c r="G63" s="75"/>
      <c r="H63" s="75"/>
      <c r="I63" s="72"/>
      <c r="J63" s="75"/>
      <c r="K63" s="75">
        <f>+'2010'!G63+'9420'!K63+'9430'!K63</f>
        <v>0</v>
      </c>
      <c r="L63" s="72">
        <f t="shared" si="41"/>
        <v>0</v>
      </c>
      <c r="M63" s="75">
        <f>+'2010'!I63+'9420'!M63+'9430'!M63</f>
        <v>0</v>
      </c>
      <c r="N63" s="75">
        <f>+'2010'!J63+'9420'!N63+'9430'!N63</f>
        <v>0</v>
      </c>
      <c r="O63" s="72">
        <f t="shared" si="42"/>
        <v>0</v>
      </c>
      <c r="P63" s="75">
        <f>+'2010'!L63+'9420'!P63+'9430'!P63</f>
        <v>0</v>
      </c>
      <c r="Q63" s="75">
        <f>+'2010'!M63+'9420'!Q63+'9430'!Q63</f>
        <v>0</v>
      </c>
      <c r="R63" s="72">
        <f t="shared" si="43"/>
        <v>0</v>
      </c>
      <c r="S63" s="75">
        <f>+'2010'!O63+'9420'!S63+'9430'!S63</f>
        <v>0</v>
      </c>
      <c r="T63" s="75">
        <f>+'2010'!P63+'9420'!T63+'9430'!T63</f>
        <v>0</v>
      </c>
      <c r="U63" s="72">
        <f t="shared" si="44"/>
        <v>0</v>
      </c>
      <c r="V63" s="75">
        <f>+'2010'!R63+'9420'!V63+'9430'!V63</f>
        <v>0</v>
      </c>
      <c r="W63" s="75">
        <f>+'2010'!S63+'9420'!W63+'9430'!W63</f>
        <v>0</v>
      </c>
      <c r="X63" s="72">
        <f t="shared" si="45"/>
        <v>0</v>
      </c>
      <c r="Y63" s="75">
        <f>+'2010'!U63+'9420'!Y63+'9430'!Y63</f>
        <v>0</v>
      </c>
      <c r="Z63" s="75">
        <f>+'2010'!V63+'9420'!Z63+'9430'!Z63</f>
        <v>0</v>
      </c>
      <c r="AA63" s="72">
        <f t="shared" si="46"/>
        <v>0</v>
      </c>
      <c r="AB63" s="75">
        <f>+'2010'!X63+'9420'!AB63+'9430'!AB63</f>
        <v>0</v>
      </c>
      <c r="AC63" s="75">
        <f>+'2010'!Y63+'9420'!AC63+'9430'!AC63</f>
        <v>0</v>
      </c>
      <c r="AD63" s="72">
        <f t="shared" si="47"/>
        <v>0</v>
      </c>
      <c r="AE63" s="75">
        <f>+'2010'!AA63+'9420'!AE63+'9430'!AE63</f>
        <v>0</v>
      </c>
      <c r="AF63" s="75">
        <f>+'2010'!AB63+'9420'!AF63+'9430'!AF63</f>
        <v>0</v>
      </c>
      <c r="AG63" s="72">
        <f t="shared" si="48"/>
        <v>0</v>
      </c>
      <c r="AH63" s="75">
        <f>+'2010'!AD63+'9420'!AH63+'9430'!AH63</f>
        <v>0</v>
      </c>
      <c r="AI63" s="75">
        <f>+'2010'!AE63+'9420'!AI63+'9430'!AI63</f>
        <v>0</v>
      </c>
      <c r="AJ63" s="72">
        <f t="shared" si="49"/>
        <v>0</v>
      </c>
      <c r="AK63" s="75">
        <f>+'2010'!AG63+'9420'!AK63+'9430'!AK63</f>
        <v>0</v>
      </c>
      <c r="AL63" s="75">
        <f>+'2010'!AH63+'9420'!AL63+'9430'!AL63</f>
        <v>0</v>
      </c>
      <c r="AM63" s="72">
        <f t="shared" si="50"/>
        <v>0</v>
      </c>
      <c r="AN63" s="75">
        <f>+'2010'!AJ63+'9420'!AN63+'9430'!AN63</f>
        <v>0</v>
      </c>
      <c r="AO63" s="75">
        <f>+'2010'!AK63+'9420'!AO63+'9430'!AO63</f>
        <v>0</v>
      </c>
      <c r="AP63" s="72">
        <f t="shared" si="51"/>
        <v>0</v>
      </c>
      <c r="AQ63" s="75">
        <f>+'2010'!AM63+'9420'!AQ63+'9430'!AQ63</f>
        <v>0</v>
      </c>
      <c r="AR63" s="75">
        <f>+'2010'!AN63+'9420'!AR63+'9430'!AR63</f>
        <v>0</v>
      </c>
      <c r="AS63" s="72">
        <f t="shared" si="52"/>
        <v>0</v>
      </c>
      <c r="AT63" s="75">
        <f>+'2010'!AP63+'9420'!AT63+'9430'!AT63</f>
        <v>0</v>
      </c>
      <c r="AU63" s="75">
        <f>+'2010'!AQ63+'9420'!AU63+'9430'!AU63</f>
        <v>0</v>
      </c>
      <c r="AV63" s="72">
        <f t="shared" si="53"/>
        <v>0</v>
      </c>
      <c r="AW63" s="75">
        <f>+'2010'!AS63+'9420'!AW63+'9430'!AW63</f>
        <v>0</v>
      </c>
      <c r="AX63" s="75">
        <f>+'2010'!AT63+'9420'!AX63+'9430'!AX63</f>
        <v>0</v>
      </c>
      <c r="AY63" s="72">
        <f t="shared" si="54"/>
        <v>0</v>
      </c>
      <c r="AZ63" s="75">
        <f>+'2010'!AV63+'9420'!AZ63+'9430'!AZ63</f>
        <v>0</v>
      </c>
      <c r="BA63" s="75">
        <f>+'2010'!AW63+'9420'!BA63+'9430'!BA63</f>
        <v>0</v>
      </c>
      <c r="BB63" s="72">
        <f t="shared" si="55"/>
        <v>0</v>
      </c>
      <c r="BC63" s="75">
        <f>+'2010'!AY63+'9420'!BC63+'9430'!BC63</f>
        <v>0</v>
      </c>
      <c r="BD63" s="75">
        <f>+'2010'!AZ63+'9420'!BD63+'9430'!BD63</f>
        <v>0</v>
      </c>
      <c r="BE63" s="72">
        <f t="shared" si="56"/>
        <v>0</v>
      </c>
      <c r="BF63" s="75">
        <f>+'2010'!BB63+'9420'!BF63+'9430'!BF63</f>
        <v>0</v>
      </c>
      <c r="BG63" s="75">
        <f>+'2010'!BC63+'9420'!BG63+'9430'!BG63</f>
        <v>0</v>
      </c>
      <c r="BH63" s="72">
        <f t="shared" si="57"/>
        <v>0</v>
      </c>
      <c r="BI63" s="75">
        <f>+'2010'!BE63+'9420'!BI63+'9430'!BI63</f>
        <v>0</v>
      </c>
      <c r="BJ63" s="75">
        <f>+'2010'!BF63+'9420'!BJ63+'9430'!BJ63</f>
        <v>0</v>
      </c>
      <c r="BK63" s="72">
        <f t="shared" si="58"/>
        <v>0</v>
      </c>
      <c r="BL63" s="75">
        <f>+'2010'!BH63+'9420'!BL63+'9430'!BL63</f>
        <v>0</v>
      </c>
      <c r="BM63" s="75">
        <f>+'2010'!BI63+'9420'!BM63+'9430'!BM63</f>
        <v>0</v>
      </c>
      <c r="BN63" s="72">
        <f t="shared" si="59"/>
        <v>0</v>
      </c>
      <c r="BO63" s="75">
        <f>+'2010'!BK63+'9420'!BO63+'9430'!BO63</f>
        <v>0</v>
      </c>
      <c r="BP63" s="75">
        <f>+'2010'!BL63+'9420'!BP63+'9430'!BP63</f>
        <v>0</v>
      </c>
      <c r="BQ63" s="72">
        <f t="shared" si="60"/>
        <v>0</v>
      </c>
      <c r="BR63" s="75">
        <f>+'2010'!BN63+'9420'!BR63+'9430'!BR63</f>
        <v>0</v>
      </c>
      <c r="BS63" s="75">
        <f>+'2010'!BO63+'9420'!BS63+'9430'!BS63</f>
        <v>0</v>
      </c>
    </row>
    <row r="64" spans="1:71" ht="14.25" customHeight="1">
      <c r="A64" s="81" t="s">
        <v>53</v>
      </c>
      <c r="B64" s="74" t="s">
        <v>151</v>
      </c>
      <c r="C64" s="227">
        <f t="shared" si="61"/>
        <v>0</v>
      </c>
      <c r="D64" s="229">
        <f>'2010'!D64+'9420'!D64+'9430'!D64</f>
        <v>0</v>
      </c>
      <c r="E64" s="229">
        <f>'2010'!E64+'9420'!E64+'9430'!E64</f>
        <v>0</v>
      </c>
      <c r="F64" s="71"/>
      <c r="G64" s="75"/>
      <c r="H64" s="75"/>
      <c r="I64" s="72"/>
      <c r="J64" s="75"/>
      <c r="K64" s="75">
        <f>+'2010'!G64+'9420'!K64+'9430'!K64</f>
        <v>0</v>
      </c>
      <c r="L64" s="72">
        <f t="shared" si="41"/>
        <v>0</v>
      </c>
      <c r="M64" s="75">
        <f>+'2010'!I64+'9420'!M64+'9430'!M64</f>
        <v>0</v>
      </c>
      <c r="N64" s="75">
        <f>+'2010'!J64+'9420'!N64+'9430'!N64</f>
        <v>0</v>
      </c>
      <c r="O64" s="72">
        <f t="shared" si="42"/>
        <v>0</v>
      </c>
      <c r="P64" s="75">
        <f>+'2010'!L64+'9420'!P64+'9430'!P64</f>
        <v>0</v>
      </c>
      <c r="Q64" s="75">
        <f>+'2010'!M64+'9420'!Q64+'9430'!Q64</f>
        <v>0</v>
      </c>
      <c r="R64" s="72">
        <f t="shared" si="43"/>
        <v>0</v>
      </c>
      <c r="S64" s="75">
        <f>+'2010'!O64+'9420'!S64+'9430'!S64</f>
        <v>0</v>
      </c>
      <c r="T64" s="75">
        <f>+'2010'!P64+'9420'!T64+'9430'!T64</f>
        <v>0</v>
      </c>
      <c r="U64" s="72">
        <f t="shared" si="44"/>
        <v>0</v>
      </c>
      <c r="V64" s="75">
        <f>+'2010'!R64+'9420'!V64+'9430'!V64</f>
        <v>0</v>
      </c>
      <c r="W64" s="75">
        <f>+'2010'!S64+'9420'!W64+'9430'!W64</f>
        <v>0</v>
      </c>
      <c r="X64" s="72">
        <f t="shared" si="45"/>
        <v>0</v>
      </c>
      <c r="Y64" s="75">
        <f>+'2010'!U64+'9420'!Y64+'9430'!Y64</f>
        <v>0</v>
      </c>
      <c r="Z64" s="75">
        <f>+'2010'!V64+'9420'!Z64+'9430'!Z64</f>
        <v>0</v>
      </c>
      <c r="AA64" s="72">
        <f t="shared" si="46"/>
        <v>0</v>
      </c>
      <c r="AB64" s="75">
        <f>+'2010'!X64+'9420'!AB64+'9430'!AB64</f>
        <v>0</v>
      </c>
      <c r="AC64" s="75">
        <f>+'2010'!Y64+'9420'!AC64+'9430'!AC64</f>
        <v>0</v>
      </c>
      <c r="AD64" s="72">
        <f t="shared" si="47"/>
        <v>0</v>
      </c>
      <c r="AE64" s="75">
        <f>+'2010'!AA64+'9420'!AE64+'9430'!AE64</f>
        <v>0</v>
      </c>
      <c r="AF64" s="75">
        <f>+'2010'!AB64+'9420'!AF64+'9430'!AF64</f>
        <v>0</v>
      </c>
      <c r="AG64" s="72">
        <f t="shared" si="48"/>
        <v>0</v>
      </c>
      <c r="AH64" s="75">
        <f>+'2010'!AD64+'9420'!AH64+'9430'!AH64</f>
        <v>0</v>
      </c>
      <c r="AI64" s="75">
        <f>+'2010'!AE64+'9420'!AI64+'9430'!AI64</f>
        <v>0</v>
      </c>
      <c r="AJ64" s="72">
        <f t="shared" si="49"/>
        <v>0</v>
      </c>
      <c r="AK64" s="75">
        <f>+'2010'!AG64+'9420'!AK64+'9430'!AK64</f>
        <v>0</v>
      </c>
      <c r="AL64" s="75">
        <f>+'2010'!AH64+'9420'!AL64+'9430'!AL64</f>
        <v>0</v>
      </c>
      <c r="AM64" s="72">
        <f t="shared" si="50"/>
        <v>0</v>
      </c>
      <c r="AN64" s="75">
        <f>+'2010'!AJ64+'9420'!AN64+'9430'!AN64</f>
        <v>0</v>
      </c>
      <c r="AO64" s="75">
        <f>+'2010'!AK64+'9420'!AO64+'9430'!AO64</f>
        <v>0</v>
      </c>
      <c r="AP64" s="72">
        <f t="shared" si="51"/>
        <v>0</v>
      </c>
      <c r="AQ64" s="75">
        <f>+'2010'!AM64+'9420'!AQ64+'9430'!AQ64</f>
        <v>0</v>
      </c>
      <c r="AR64" s="75">
        <f>+'2010'!AN64+'9420'!AR64+'9430'!AR64</f>
        <v>0</v>
      </c>
      <c r="AS64" s="72">
        <f t="shared" si="52"/>
        <v>0</v>
      </c>
      <c r="AT64" s="75">
        <f>+'2010'!AP64+'9420'!AT64+'9430'!AT64</f>
        <v>0</v>
      </c>
      <c r="AU64" s="75">
        <f>+'2010'!AQ64+'9420'!AU64+'9430'!AU64</f>
        <v>0</v>
      </c>
      <c r="AV64" s="72">
        <f t="shared" si="53"/>
        <v>0</v>
      </c>
      <c r="AW64" s="75">
        <f>+'2010'!AS64+'9420'!AW64+'9430'!AW64</f>
        <v>0</v>
      </c>
      <c r="AX64" s="75">
        <f>+'2010'!AT64+'9420'!AX64+'9430'!AX64</f>
        <v>0</v>
      </c>
      <c r="AY64" s="72">
        <f t="shared" si="54"/>
        <v>0</v>
      </c>
      <c r="AZ64" s="75">
        <f>+'2010'!AV64+'9420'!AZ64+'9430'!AZ64</f>
        <v>0</v>
      </c>
      <c r="BA64" s="75">
        <f>+'2010'!AW64+'9420'!BA64+'9430'!BA64</f>
        <v>0</v>
      </c>
      <c r="BB64" s="72">
        <f t="shared" si="55"/>
        <v>0</v>
      </c>
      <c r="BC64" s="75">
        <f>+'2010'!AY64+'9420'!BC64+'9430'!BC64</f>
        <v>0</v>
      </c>
      <c r="BD64" s="75">
        <f>+'2010'!AZ64+'9420'!BD64+'9430'!BD64</f>
        <v>0</v>
      </c>
      <c r="BE64" s="72">
        <f t="shared" si="56"/>
        <v>0</v>
      </c>
      <c r="BF64" s="75">
        <f>+'2010'!BB64+'9420'!BF64+'9430'!BF64</f>
        <v>0</v>
      </c>
      <c r="BG64" s="75">
        <f>+'2010'!BC64+'9420'!BG64+'9430'!BG64</f>
        <v>0</v>
      </c>
      <c r="BH64" s="72">
        <f t="shared" si="57"/>
        <v>0</v>
      </c>
      <c r="BI64" s="75">
        <f>+'2010'!BE64+'9420'!BI64+'9430'!BI64</f>
        <v>0</v>
      </c>
      <c r="BJ64" s="75">
        <f>+'2010'!BF64+'9420'!BJ64+'9430'!BJ64</f>
        <v>0</v>
      </c>
      <c r="BK64" s="72">
        <f t="shared" si="58"/>
        <v>0</v>
      </c>
      <c r="BL64" s="75">
        <f>+'2010'!BH64+'9420'!BL64+'9430'!BL64</f>
        <v>0</v>
      </c>
      <c r="BM64" s="75">
        <f>+'2010'!BI64+'9420'!BM64+'9430'!BM64</f>
        <v>0</v>
      </c>
      <c r="BN64" s="72">
        <f t="shared" si="59"/>
        <v>0</v>
      </c>
      <c r="BO64" s="75">
        <f>+'2010'!BK64+'9420'!BO64+'9430'!BO64</f>
        <v>0</v>
      </c>
      <c r="BP64" s="75">
        <f>+'2010'!BL64+'9420'!BP64+'9430'!BP64</f>
        <v>0</v>
      </c>
      <c r="BQ64" s="72">
        <f t="shared" si="60"/>
        <v>0</v>
      </c>
      <c r="BR64" s="75">
        <f>+'2010'!BN64+'9420'!BR64+'9430'!BR64</f>
        <v>0</v>
      </c>
      <c r="BS64" s="75">
        <f>+'2010'!BO64+'9420'!BS64+'9430'!BS64</f>
        <v>0</v>
      </c>
    </row>
    <row r="65" spans="1:71" ht="15">
      <c r="A65" s="81" t="s">
        <v>54</v>
      </c>
      <c r="B65" s="74" t="s">
        <v>152</v>
      </c>
      <c r="C65" s="227">
        <f t="shared" si="61"/>
        <v>37320.5</v>
      </c>
      <c r="D65" s="229">
        <f>'2010'!D65+'9420'!D65+'9430'!D65</f>
        <v>37321.2</v>
      </c>
      <c r="E65" s="229">
        <f>'2010'!E65+'9420'!E65+'9430'!E65</f>
        <v>-0.6999999999970896</v>
      </c>
      <c r="F65" s="71"/>
      <c r="G65" s="75"/>
      <c r="H65" s="75"/>
      <c r="I65" s="72"/>
      <c r="J65" s="75"/>
      <c r="K65" s="75">
        <f>+'2010'!G65+'9420'!K65+'9430'!K65</f>
        <v>0</v>
      </c>
      <c r="L65" s="72">
        <f t="shared" si="41"/>
        <v>0</v>
      </c>
      <c r="M65" s="75">
        <f>+'2010'!I65+'9420'!M65+'9430'!M65</f>
        <v>0</v>
      </c>
      <c r="N65" s="75">
        <f>+'2010'!J65+'9420'!N65+'9430'!N65</f>
        <v>0</v>
      </c>
      <c r="O65" s="72">
        <f t="shared" si="42"/>
        <v>0</v>
      </c>
      <c r="P65" s="75">
        <f>+'2010'!L65+'9420'!P65+'9430'!P65</f>
        <v>0</v>
      </c>
      <c r="Q65" s="75">
        <f>+'2010'!M65+'9420'!Q65+'9430'!Q65</f>
        <v>0</v>
      </c>
      <c r="R65" s="72">
        <f t="shared" si="43"/>
        <v>0</v>
      </c>
      <c r="S65" s="75">
        <f>+'2010'!O65+'9420'!S65+'9430'!S65</f>
        <v>0</v>
      </c>
      <c r="T65" s="75">
        <f>+'2010'!P65+'9420'!T65+'9430'!T65</f>
        <v>0</v>
      </c>
      <c r="U65" s="72">
        <f t="shared" si="44"/>
        <v>0</v>
      </c>
      <c r="V65" s="75">
        <f>+'2010'!R65+'9420'!V65+'9430'!V65</f>
        <v>0</v>
      </c>
      <c r="W65" s="75">
        <f>+'2010'!S65+'9420'!W65+'9430'!W65</f>
        <v>0</v>
      </c>
      <c r="X65" s="72">
        <f t="shared" si="45"/>
        <v>0</v>
      </c>
      <c r="Y65" s="75">
        <f>+'2010'!U65+'9420'!Y65+'9430'!Y65</f>
        <v>0</v>
      </c>
      <c r="Z65" s="75">
        <f>+'2010'!V65+'9420'!Z65+'9430'!Z65</f>
        <v>0</v>
      </c>
      <c r="AA65" s="72">
        <f t="shared" si="46"/>
        <v>0</v>
      </c>
      <c r="AB65" s="75">
        <f>+'2010'!X65+'9420'!AB65+'9430'!AB65</f>
        <v>0</v>
      </c>
      <c r="AC65" s="75">
        <f>+'2010'!Y65+'9420'!AC65+'9430'!AC65</f>
        <v>0</v>
      </c>
      <c r="AD65" s="72">
        <f t="shared" si="47"/>
        <v>0</v>
      </c>
      <c r="AE65" s="75">
        <f>+'2010'!AA65+'9420'!AE65+'9430'!AE65</f>
        <v>0</v>
      </c>
      <c r="AF65" s="75">
        <f>+'2010'!AB65+'9420'!AF65+'9430'!AF65</f>
        <v>0</v>
      </c>
      <c r="AG65" s="72">
        <f t="shared" si="48"/>
        <v>0</v>
      </c>
      <c r="AH65" s="75">
        <f>+'2010'!AD65+'9420'!AH65+'9430'!AH65</f>
        <v>0</v>
      </c>
      <c r="AI65" s="75">
        <f>+'2010'!AE65+'9420'!AI65+'9430'!AI65</f>
        <v>0</v>
      </c>
      <c r="AJ65" s="72">
        <f t="shared" si="49"/>
        <v>0</v>
      </c>
      <c r="AK65" s="75">
        <f>+'2010'!AG65+'9420'!AK65+'9430'!AK65</f>
        <v>0</v>
      </c>
      <c r="AL65" s="75">
        <f>+'2010'!AH65+'9420'!AL65+'9430'!AL65</f>
        <v>0</v>
      </c>
      <c r="AM65" s="72">
        <f t="shared" si="50"/>
        <v>0</v>
      </c>
      <c r="AN65" s="75">
        <f>+'2010'!AJ65+'9420'!AN65+'9430'!AN65</f>
        <v>0</v>
      </c>
      <c r="AO65" s="75">
        <f>+'2010'!AK65+'9420'!AO65+'9430'!AO65</f>
        <v>0</v>
      </c>
      <c r="AP65" s="72">
        <f t="shared" si="51"/>
        <v>0</v>
      </c>
      <c r="AQ65" s="75">
        <f>+'2010'!AM65+'9420'!AQ65+'9430'!AQ65</f>
        <v>0</v>
      </c>
      <c r="AR65" s="75">
        <f>+'2010'!AN65+'9420'!AR65+'9430'!AR65</f>
        <v>0</v>
      </c>
      <c r="AS65" s="72">
        <f t="shared" si="52"/>
        <v>0</v>
      </c>
      <c r="AT65" s="75">
        <f>+'2010'!AP65+'9420'!AT65+'9430'!AT65</f>
        <v>0</v>
      </c>
      <c r="AU65" s="75">
        <f>+'2010'!AQ65+'9420'!AU65+'9430'!AU65</f>
        <v>0</v>
      </c>
      <c r="AV65" s="72">
        <f t="shared" si="53"/>
        <v>0</v>
      </c>
      <c r="AW65" s="75">
        <f>+'2010'!AS65+'9420'!AW65+'9430'!AW65</f>
        <v>0</v>
      </c>
      <c r="AX65" s="75">
        <f>+'2010'!AT65+'9420'!AX65+'9430'!AX65</f>
        <v>0</v>
      </c>
      <c r="AY65" s="72">
        <f t="shared" si="54"/>
        <v>0</v>
      </c>
      <c r="AZ65" s="75">
        <f>+'2010'!AV65+'9420'!AZ65+'9430'!AZ65</f>
        <v>0</v>
      </c>
      <c r="BA65" s="75">
        <f>+'2010'!AW65+'9420'!BA65+'9430'!BA65</f>
        <v>0</v>
      </c>
      <c r="BB65" s="72">
        <f t="shared" si="55"/>
        <v>0</v>
      </c>
      <c r="BC65" s="75">
        <f>+'2010'!AY65+'9420'!BC65+'9430'!BC65</f>
        <v>0</v>
      </c>
      <c r="BD65" s="75">
        <f>+'2010'!AZ65+'9420'!BD65+'9430'!BD65</f>
        <v>0</v>
      </c>
      <c r="BE65" s="72">
        <f t="shared" si="56"/>
        <v>0</v>
      </c>
      <c r="BF65" s="75">
        <f>+'2010'!BB65+'9420'!BF65+'9430'!BF65</f>
        <v>0</v>
      </c>
      <c r="BG65" s="75">
        <f>+'2010'!BC65+'9420'!BG65+'9430'!BG65</f>
        <v>0</v>
      </c>
      <c r="BH65" s="72">
        <f t="shared" si="57"/>
        <v>0</v>
      </c>
      <c r="BI65" s="75">
        <f>+'2010'!BE65+'9420'!BI65+'9430'!BI65</f>
        <v>0</v>
      </c>
      <c r="BJ65" s="75">
        <f>+'2010'!BF65+'9420'!BJ65+'9430'!BJ65</f>
        <v>0</v>
      </c>
      <c r="BK65" s="72">
        <f t="shared" si="58"/>
        <v>0</v>
      </c>
      <c r="BL65" s="75">
        <f>+'2010'!BH65+'9420'!BL65+'9430'!BL65</f>
        <v>0</v>
      </c>
      <c r="BM65" s="75">
        <f>+'2010'!BI65+'9420'!BM65+'9430'!BM65</f>
        <v>0</v>
      </c>
      <c r="BN65" s="72">
        <f t="shared" si="59"/>
        <v>0</v>
      </c>
      <c r="BO65" s="75">
        <f>+'2010'!BK65+'9420'!BO65+'9430'!BO65</f>
        <v>0</v>
      </c>
      <c r="BP65" s="75">
        <f>+'2010'!BL65+'9420'!BP65+'9430'!BP65</f>
        <v>0</v>
      </c>
      <c r="BQ65" s="72">
        <f t="shared" si="60"/>
        <v>0</v>
      </c>
      <c r="BR65" s="75">
        <f>+'2010'!BN65+'9420'!BR65+'9430'!BR65</f>
        <v>0</v>
      </c>
      <c r="BS65" s="75">
        <f>+'2010'!BO65+'9420'!BS65+'9430'!BS65</f>
        <v>0</v>
      </c>
    </row>
    <row r="66" spans="1:71" ht="15.75" customHeight="1">
      <c r="A66" s="81" t="s">
        <v>55</v>
      </c>
      <c r="B66" s="237" t="s">
        <v>153</v>
      </c>
      <c r="C66" s="227">
        <f t="shared" si="61"/>
        <v>0</v>
      </c>
      <c r="D66" s="229">
        <f>'2010'!D66+'9420'!D66+'9430'!D66</f>
        <v>0</v>
      </c>
      <c r="E66" s="229">
        <f>'2010'!E66+'9420'!E66+'9430'!E66</f>
        <v>0</v>
      </c>
      <c r="F66" s="71"/>
      <c r="G66" s="75"/>
      <c r="H66" s="75"/>
      <c r="I66" s="72"/>
      <c r="J66" s="75"/>
      <c r="K66" s="75">
        <f>+'2010'!G66+'9420'!K66+'9430'!K66</f>
        <v>0</v>
      </c>
      <c r="L66" s="72">
        <f t="shared" si="41"/>
        <v>0</v>
      </c>
      <c r="M66" s="75">
        <f>+'2010'!I66+'9420'!M66+'9430'!M66</f>
        <v>0</v>
      </c>
      <c r="N66" s="75">
        <f>+'2010'!J66+'9420'!N66+'9430'!N66</f>
        <v>0</v>
      </c>
      <c r="O66" s="72">
        <f t="shared" si="42"/>
        <v>0</v>
      </c>
      <c r="P66" s="75">
        <f>+'2010'!L66+'9420'!P66+'9430'!P66</f>
        <v>0</v>
      </c>
      <c r="Q66" s="75">
        <f>+'2010'!M66+'9420'!Q66+'9430'!Q66</f>
        <v>0</v>
      </c>
      <c r="R66" s="72">
        <f t="shared" si="43"/>
        <v>0</v>
      </c>
      <c r="S66" s="75">
        <f>+'2010'!O66+'9420'!S66+'9430'!S66</f>
        <v>0</v>
      </c>
      <c r="T66" s="75">
        <f>+'2010'!P66+'9420'!T66+'9430'!T66</f>
        <v>0</v>
      </c>
      <c r="U66" s="72">
        <f t="shared" si="44"/>
        <v>0</v>
      </c>
      <c r="V66" s="75">
        <f>+'2010'!R66+'9420'!V66+'9430'!V66</f>
        <v>0</v>
      </c>
      <c r="W66" s="75">
        <f>+'2010'!S66+'9420'!W66+'9430'!W66</f>
        <v>0</v>
      </c>
      <c r="X66" s="72">
        <f t="shared" si="45"/>
        <v>0</v>
      </c>
      <c r="Y66" s="75">
        <f>+'2010'!U66+'9420'!Y66+'9430'!Y66</f>
        <v>0</v>
      </c>
      <c r="Z66" s="75">
        <f>+'2010'!V66+'9420'!Z66+'9430'!Z66</f>
        <v>0</v>
      </c>
      <c r="AA66" s="72">
        <f t="shared" si="46"/>
        <v>0</v>
      </c>
      <c r="AB66" s="75">
        <f>+'2010'!X66+'9420'!AB66+'9430'!AB66</f>
        <v>0</v>
      </c>
      <c r="AC66" s="75">
        <f>+'2010'!Y66+'9420'!AC66+'9430'!AC66</f>
        <v>0</v>
      </c>
      <c r="AD66" s="72">
        <f t="shared" si="47"/>
        <v>0</v>
      </c>
      <c r="AE66" s="75">
        <f>+'2010'!AA66+'9420'!AE66+'9430'!AE66</f>
        <v>0</v>
      </c>
      <c r="AF66" s="75">
        <f>+'2010'!AB66+'9420'!AF66+'9430'!AF66</f>
        <v>0</v>
      </c>
      <c r="AG66" s="72">
        <f t="shared" si="48"/>
        <v>0</v>
      </c>
      <c r="AH66" s="75">
        <f>+'2010'!AD66+'9420'!AH66+'9430'!AH66</f>
        <v>0</v>
      </c>
      <c r="AI66" s="75">
        <f>+'2010'!AE66+'9420'!AI66+'9430'!AI66</f>
        <v>0</v>
      </c>
      <c r="AJ66" s="72">
        <f t="shared" si="49"/>
        <v>0</v>
      </c>
      <c r="AK66" s="75">
        <f>+'2010'!AG66+'9420'!AK66+'9430'!AK66</f>
        <v>0</v>
      </c>
      <c r="AL66" s="75">
        <f>+'2010'!AH66+'9420'!AL66+'9430'!AL66</f>
        <v>0</v>
      </c>
      <c r="AM66" s="72">
        <f t="shared" si="50"/>
        <v>0</v>
      </c>
      <c r="AN66" s="75">
        <f>+'2010'!AJ66+'9420'!AN66+'9430'!AN66</f>
        <v>0</v>
      </c>
      <c r="AO66" s="75">
        <f>+'2010'!AK66+'9420'!AO66+'9430'!AO66</f>
        <v>0</v>
      </c>
      <c r="AP66" s="72">
        <f t="shared" si="51"/>
        <v>0</v>
      </c>
      <c r="AQ66" s="75">
        <f>+'2010'!AM66+'9420'!AQ66+'9430'!AQ66</f>
        <v>0</v>
      </c>
      <c r="AR66" s="75">
        <f>+'2010'!AN66+'9420'!AR66+'9430'!AR66</f>
        <v>0</v>
      </c>
      <c r="AS66" s="72">
        <f t="shared" si="52"/>
        <v>0</v>
      </c>
      <c r="AT66" s="75">
        <f>+'2010'!AP66+'9420'!AT66+'9430'!AT66</f>
        <v>0</v>
      </c>
      <c r="AU66" s="75">
        <f>+'2010'!AQ66+'9420'!AU66+'9430'!AU66</f>
        <v>0</v>
      </c>
      <c r="AV66" s="72">
        <f t="shared" si="53"/>
        <v>0</v>
      </c>
      <c r="AW66" s="75">
        <f>+'2010'!AS66+'9420'!AW66+'9430'!AW66</f>
        <v>0</v>
      </c>
      <c r="AX66" s="75">
        <f>+'2010'!AT66+'9420'!AX66+'9430'!AX66</f>
        <v>0</v>
      </c>
      <c r="AY66" s="72">
        <f t="shared" si="54"/>
        <v>0</v>
      </c>
      <c r="AZ66" s="75">
        <f>+'2010'!AV66+'9420'!AZ66+'9430'!AZ66</f>
        <v>0</v>
      </c>
      <c r="BA66" s="75">
        <f>+'2010'!AW66+'9420'!BA66+'9430'!BA66</f>
        <v>0</v>
      </c>
      <c r="BB66" s="72">
        <f t="shared" si="55"/>
        <v>0</v>
      </c>
      <c r="BC66" s="75">
        <f>+'2010'!AY66+'9420'!BC66+'9430'!BC66</f>
        <v>0</v>
      </c>
      <c r="BD66" s="75">
        <f>+'2010'!AZ66+'9420'!BD66+'9430'!BD66</f>
        <v>0</v>
      </c>
      <c r="BE66" s="72">
        <f t="shared" si="56"/>
        <v>0</v>
      </c>
      <c r="BF66" s="75">
        <f>+'2010'!BB66+'9420'!BF66+'9430'!BF66</f>
        <v>0</v>
      </c>
      <c r="BG66" s="75">
        <f>+'2010'!BC66+'9420'!BG66+'9430'!BG66</f>
        <v>0</v>
      </c>
      <c r="BH66" s="72">
        <f t="shared" si="57"/>
        <v>0</v>
      </c>
      <c r="BI66" s="75">
        <f>+'2010'!BE66+'9420'!BI66+'9430'!BI66</f>
        <v>0</v>
      </c>
      <c r="BJ66" s="75">
        <f>+'2010'!BF66+'9420'!BJ66+'9430'!BJ66</f>
        <v>0</v>
      </c>
      <c r="BK66" s="72">
        <f t="shared" si="58"/>
        <v>0</v>
      </c>
      <c r="BL66" s="75">
        <f>+'2010'!BH66+'9420'!BL66+'9430'!BL66</f>
        <v>0</v>
      </c>
      <c r="BM66" s="75">
        <f>+'2010'!BI66+'9420'!BM66+'9430'!BM66</f>
        <v>0</v>
      </c>
      <c r="BN66" s="72">
        <f t="shared" si="59"/>
        <v>0</v>
      </c>
      <c r="BO66" s="75">
        <f>+'2010'!BK66+'9420'!BO66+'9430'!BO66</f>
        <v>0</v>
      </c>
      <c r="BP66" s="75">
        <f>+'2010'!BL66+'9420'!BP66+'9430'!BP66</f>
        <v>0</v>
      </c>
      <c r="BQ66" s="72">
        <f t="shared" si="60"/>
        <v>0</v>
      </c>
      <c r="BR66" s="75">
        <f>+'2010'!BN66+'9420'!BR66+'9430'!BR66</f>
        <v>0</v>
      </c>
      <c r="BS66" s="75">
        <f>+'2010'!BO66+'9420'!BS66+'9430'!BS66</f>
        <v>0</v>
      </c>
    </row>
    <row r="67" spans="1:71" ht="14.25" customHeight="1">
      <c r="A67" s="81" t="s">
        <v>56</v>
      </c>
      <c r="B67" s="237" t="s">
        <v>154</v>
      </c>
      <c r="C67" s="227">
        <f t="shared" si="61"/>
        <v>5376</v>
      </c>
      <c r="D67" s="229">
        <f>'2010'!D67+'9420'!D67+'9430'!D67</f>
        <v>0</v>
      </c>
      <c r="E67" s="229">
        <f>'2010'!E67+'9420'!E67+'9430'!E67</f>
        <v>5376</v>
      </c>
      <c r="F67" s="71"/>
      <c r="G67" s="75"/>
      <c r="H67" s="75"/>
      <c r="I67" s="72"/>
      <c r="J67" s="75"/>
      <c r="K67" s="75">
        <f>+'2010'!G67+'9420'!K67+'9430'!K67</f>
        <v>0</v>
      </c>
      <c r="L67" s="72">
        <f t="shared" si="41"/>
        <v>0</v>
      </c>
      <c r="M67" s="75">
        <f>+'2010'!I67+'9420'!M67+'9430'!M67</f>
        <v>0</v>
      </c>
      <c r="N67" s="75">
        <f>+'2010'!J67+'9420'!N67+'9430'!N67</f>
        <v>0</v>
      </c>
      <c r="O67" s="72">
        <f t="shared" si="42"/>
        <v>0</v>
      </c>
      <c r="P67" s="75">
        <f>+'2010'!L67+'9420'!P67+'9430'!P67</f>
        <v>0</v>
      </c>
      <c r="Q67" s="75">
        <f>+'2010'!M67+'9420'!Q67+'9430'!Q67</f>
        <v>0</v>
      </c>
      <c r="R67" s="72">
        <f t="shared" si="43"/>
        <v>0</v>
      </c>
      <c r="S67" s="75">
        <f>+'2010'!O67+'9420'!S67+'9430'!S67</f>
        <v>0</v>
      </c>
      <c r="T67" s="75">
        <f>+'2010'!P67+'9420'!T67+'9430'!T67</f>
        <v>0</v>
      </c>
      <c r="U67" s="72">
        <f t="shared" si="44"/>
        <v>0</v>
      </c>
      <c r="V67" s="75">
        <f>+'2010'!R67+'9420'!V67+'9430'!V67</f>
        <v>0</v>
      </c>
      <c r="W67" s="75">
        <f>+'2010'!S67+'9420'!W67+'9430'!W67</f>
        <v>0</v>
      </c>
      <c r="X67" s="72">
        <f t="shared" si="45"/>
        <v>0</v>
      </c>
      <c r="Y67" s="75">
        <f>+'2010'!U67+'9420'!Y67+'9430'!Y67</f>
        <v>0</v>
      </c>
      <c r="Z67" s="75">
        <f>+'2010'!V67+'9420'!Z67+'9430'!Z67</f>
        <v>0</v>
      </c>
      <c r="AA67" s="72">
        <f t="shared" si="46"/>
        <v>0</v>
      </c>
      <c r="AB67" s="75">
        <f>+'2010'!X67+'9420'!AB67+'9430'!AB67</f>
        <v>0</v>
      </c>
      <c r="AC67" s="75">
        <f>+'2010'!Y67+'9420'!AC67+'9430'!AC67</f>
        <v>0</v>
      </c>
      <c r="AD67" s="72">
        <f t="shared" si="47"/>
        <v>0</v>
      </c>
      <c r="AE67" s="75">
        <f>+'2010'!AA67+'9420'!AE67+'9430'!AE67</f>
        <v>0</v>
      </c>
      <c r="AF67" s="75">
        <f>+'2010'!AB67+'9420'!AF67+'9430'!AF67</f>
        <v>0</v>
      </c>
      <c r="AG67" s="72">
        <f t="shared" si="48"/>
        <v>0</v>
      </c>
      <c r="AH67" s="75">
        <f>+'2010'!AD67+'9420'!AH67+'9430'!AH67</f>
        <v>0</v>
      </c>
      <c r="AI67" s="75">
        <f>+'2010'!AE67+'9420'!AI67+'9430'!AI67</f>
        <v>0</v>
      </c>
      <c r="AJ67" s="72">
        <f t="shared" si="49"/>
        <v>0</v>
      </c>
      <c r="AK67" s="75">
        <f>+'2010'!AG67+'9420'!AK67+'9430'!AK67</f>
        <v>0</v>
      </c>
      <c r="AL67" s="75">
        <f>+'2010'!AH67+'9420'!AL67+'9430'!AL67</f>
        <v>0</v>
      </c>
      <c r="AM67" s="72">
        <f t="shared" si="50"/>
        <v>0</v>
      </c>
      <c r="AN67" s="75">
        <f>+'2010'!AJ67+'9420'!AN67+'9430'!AN67</f>
        <v>0</v>
      </c>
      <c r="AO67" s="75">
        <f>+'2010'!AK67+'9420'!AO67+'9430'!AO67</f>
        <v>0</v>
      </c>
      <c r="AP67" s="72">
        <f t="shared" si="51"/>
        <v>0</v>
      </c>
      <c r="AQ67" s="75">
        <f>+'2010'!AM67+'9420'!AQ67+'9430'!AQ67</f>
        <v>0</v>
      </c>
      <c r="AR67" s="75">
        <f>+'2010'!AN67+'9420'!AR67+'9430'!AR67</f>
        <v>0</v>
      </c>
      <c r="AS67" s="72">
        <f t="shared" si="52"/>
        <v>0</v>
      </c>
      <c r="AT67" s="75">
        <f>+'2010'!AP67+'9420'!AT67+'9430'!AT67</f>
        <v>0</v>
      </c>
      <c r="AU67" s="75">
        <f>+'2010'!AQ67+'9420'!AU67+'9430'!AU67</f>
        <v>0</v>
      </c>
      <c r="AV67" s="72">
        <f t="shared" si="53"/>
        <v>0</v>
      </c>
      <c r="AW67" s="75">
        <f>+'2010'!AS67+'9420'!AW67+'9430'!AW67</f>
        <v>0</v>
      </c>
      <c r="AX67" s="75">
        <f>+'2010'!AT67+'9420'!AX67+'9430'!AX67</f>
        <v>0</v>
      </c>
      <c r="AY67" s="72">
        <f t="shared" si="54"/>
        <v>0</v>
      </c>
      <c r="AZ67" s="75">
        <f>+'2010'!AV67+'9420'!AZ67+'9430'!AZ67</f>
        <v>0</v>
      </c>
      <c r="BA67" s="75">
        <f>+'2010'!AW67+'9420'!BA67+'9430'!BA67</f>
        <v>0</v>
      </c>
      <c r="BB67" s="72">
        <f t="shared" si="55"/>
        <v>0</v>
      </c>
      <c r="BC67" s="75">
        <f>+'2010'!AY67+'9420'!BC67+'9430'!BC67</f>
        <v>0</v>
      </c>
      <c r="BD67" s="75">
        <f>+'2010'!AZ67+'9420'!BD67+'9430'!BD67</f>
        <v>0</v>
      </c>
      <c r="BE67" s="72">
        <f t="shared" si="56"/>
        <v>0</v>
      </c>
      <c r="BF67" s="75">
        <f>+'2010'!BB67+'9420'!BF67+'9430'!BF67</f>
        <v>0</v>
      </c>
      <c r="BG67" s="75">
        <f>+'2010'!BC67+'9420'!BG67+'9430'!BG67</f>
        <v>0</v>
      </c>
      <c r="BH67" s="72">
        <f t="shared" si="57"/>
        <v>0</v>
      </c>
      <c r="BI67" s="75">
        <f>+'2010'!BE67+'9420'!BI67+'9430'!BI67</f>
        <v>0</v>
      </c>
      <c r="BJ67" s="75">
        <f>+'2010'!BF67+'9420'!BJ67+'9430'!BJ67</f>
        <v>0</v>
      </c>
      <c r="BK67" s="72">
        <f t="shared" si="58"/>
        <v>0</v>
      </c>
      <c r="BL67" s="75">
        <f>+'2010'!BH67+'9420'!BL67+'9430'!BL67</f>
        <v>0</v>
      </c>
      <c r="BM67" s="75">
        <f>+'2010'!BI67+'9420'!BM67+'9430'!BM67</f>
        <v>0</v>
      </c>
      <c r="BN67" s="72">
        <f t="shared" si="59"/>
        <v>0</v>
      </c>
      <c r="BO67" s="75">
        <f>+'2010'!BK67+'9420'!BO67+'9430'!BO67</f>
        <v>0</v>
      </c>
      <c r="BP67" s="75">
        <f>+'2010'!BL67+'9420'!BP67+'9430'!BP67</f>
        <v>0</v>
      </c>
      <c r="BQ67" s="72">
        <f t="shared" si="60"/>
        <v>0</v>
      </c>
      <c r="BR67" s="75">
        <f>+'2010'!BN67+'9420'!BR67+'9430'!BR67</f>
        <v>0</v>
      </c>
      <c r="BS67" s="75">
        <f>+'2010'!BO67+'9420'!BS67+'9430'!BS67</f>
        <v>0</v>
      </c>
    </row>
    <row r="68" spans="1:71" ht="15">
      <c r="A68" s="81" t="s">
        <v>57</v>
      </c>
      <c r="B68" s="74" t="s">
        <v>155</v>
      </c>
      <c r="C68" s="227">
        <f t="shared" si="61"/>
        <v>10452</v>
      </c>
      <c r="D68" s="229">
        <f>'2010'!D68+'9420'!D68+'9430'!D68</f>
        <v>9856.235999999999</v>
      </c>
      <c r="E68" s="229">
        <f>'2010'!E68+'9420'!E68+'9430'!E68</f>
        <v>595.764000000001</v>
      </c>
      <c r="F68" s="71"/>
      <c r="G68" s="75"/>
      <c r="H68" s="75"/>
      <c r="I68" s="72"/>
      <c r="J68" s="75"/>
      <c r="K68" s="75">
        <f>+'2010'!G68+'9420'!K68+'9430'!K68</f>
        <v>0</v>
      </c>
      <c r="L68" s="72">
        <f t="shared" si="41"/>
        <v>0</v>
      </c>
      <c r="M68" s="75">
        <f>+'2010'!I68+'9420'!M68+'9430'!M68</f>
        <v>0</v>
      </c>
      <c r="N68" s="75">
        <f>+'2010'!J68+'9420'!N68+'9430'!N68</f>
        <v>0</v>
      </c>
      <c r="O68" s="72">
        <f t="shared" si="42"/>
        <v>0</v>
      </c>
      <c r="P68" s="75">
        <f>+'2010'!L68+'9420'!P68+'9430'!P68</f>
        <v>0</v>
      </c>
      <c r="Q68" s="75">
        <f>+'2010'!M68+'9420'!Q68+'9430'!Q68</f>
        <v>0</v>
      </c>
      <c r="R68" s="72">
        <f t="shared" si="43"/>
        <v>0</v>
      </c>
      <c r="S68" s="75">
        <f>+'2010'!O68+'9420'!S68+'9430'!S68</f>
        <v>0</v>
      </c>
      <c r="T68" s="75">
        <f>+'2010'!P68+'9420'!T68+'9430'!T68</f>
        <v>0</v>
      </c>
      <c r="U68" s="72">
        <f t="shared" si="44"/>
        <v>0</v>
      </c>
      <c r="V68" s="75">
        <f>+'2010'!R68+'9420'!V68+'9430'!V68</f>
        <v>0</v>
      </c>
      <c r="W68" s="75">
        <f>+'2010'!S68+'9420'!W68+'9430'!W68</f>
        <v>0</v>
      </c>
      <c r="X68" s="72">
        <f t="shared" si="45"/>
        <v>0</v>
      </c>
      <c r="Y68" s="75">
        <f>+'2010'!U68+'9420'!Y68+'9430'!Y68</f>
        <v>0</v>
      </c>
      <c r="Z68" s="75">
        <f>+'2010'!V68+'9420'!Z68+'9430'!Z68</f>
        <v>0</v>
      </c>
      <c r="AA68" s="72">
        <f t="shared" si="46"/>
        <v>0</v>
      </c>
      <c r="AB68" s="75">
        <f>+'2010'!X68+'9420'!AB68+'9430'!AB68</f>
        <v>0</v>
      </c>
      <c r="AC68" s="75">
        <f>+'2010'!Y68+'9420'!AC68+'9430'!AC68</f>
        <v>0</v>
      </c>
      <c r="AD68" s="72">
        <f t="shared" si="47"/>
        <v>0</v>
      </c>
      <c r="AE68" s="75">
        <f>+'2010'!AA68+'9420'!AE68+'9430'!AE68</f>
        <v>0</v>
      </c>
      <c r="AF68" s="75">
        <f>+'2010'!AB68+'9420'!AF68+'9430'!AF68</f>
        <v>0</v>
      </c>
      <c r="AG68" s="72">
        <f t="shared" si="48"/>
        <v>0</v>
      </c>
      <c r="AH68" s="75">
        <f>+'2010'!AD68+'9420'!AH68+'9430'!AH68</f>
        <v>0</v>
      </c>
      <c r="AI68" s="75">
        <f>+'2010'!AE68+'9420'!AI68+'9430'!AI68</f>
        <v>0</v>
      </c>
      <c r="AJ68" s="72">
        <f t="shared" si="49"/>
        <v>0</v>
      </c>
      <c r="AK68" s="75">
        <f>+'2010'!AG68+'9420'!AK68+'9430'!AK68</f>
        <v>0</v>
      </c>
      <c r="AL68" s="75">
        <f>+'2010'!AH68+'9420'!AL68+'9430'!AL68</f>
        <v>0</v>
      </c>
      <c r="AM68" s="72">
        <f t="shared" si="50"/>
        <v>0</v>
      </c>
      <c r="AN68" s="75">
        <f>+'2010'!AJ68+'9420'!AN68+'9430'!AN68</f>
        <v>0</v>
      </c>
      <c r="AO68" s="75">
        <f>+'2010'!AK68+'9420'!AO68+'9430'!AO68</f>
        <v>0</v>
      </c>
      <c r="AP68" s="72">
        <f t="shared" si="51"/>
        <v>0</v>
      </c>
      <c r="AQ68" s="75">
        <f>+'2010'!AM68+'9420'!AQ68+'9430'!AQ68</f>
        <v>0</v>
      </c>
      <c r="AR68" s="75">
        <f>+'2010'!AN68+'9420'!AR68+'9430'!AR68</f>
        <v>0</v>
      </c>
      <c r="AS68" s="72">
        <f t="shared" si="52"/>
        <v>0</v>
      </c>
      <c r="AT68" s="75">
        <f>+'2010'!AP68+'9420'!AT68+'9430'!AT68</f>
        <v>0</v>
      </c>
      <c r="AU68" s="75">
        <f>+'2010'!AQ68+'9420'!AU68+'9430'!AU68</f>
        <v>0</v>
      </c>
      <c r="AV68" s="72">
        <f t="shared" si="53"/>
        <v>0</v>
      </c>
      <c r="AW68" s="75">
        <f>+'2010'!AS68+'9420'!AW68+'9430'!AW68</f>
        <v>0</v>
      </c>
      <c r="AX68" s="75">
        <f>+'2010'!AT68+'9420'!AX68+'9430'!AX68</f>
        <v>0</v>
      </c>
      <c r="AY68" s="72">
        <f t="shared" si="54"/>
        <v>0</v>
      </c>
      <c r="AZ68" s="75">
        <f>+'2010'!AV68+'9420'!AZ68+'9430'!AZ68</f>
        <v>0</v>
      </c>
      <c r="BA68" s="75">
        <f>+'2010'!AW68+'9420'!BA68+'9430'!BA68</f>
        <v>0</v>
      </c>
      <c r="BB68" s="72">
        <f t="shared" si="55"/>
        <v>0</v>
      </c>
      <c r="BC68" s="75">
        <f>+'2010'!AY68+'9420'!BC68+'9430'!BC68</f>
        <v>0</v>
      </c>
      <c r="BD68" s="75">
        <f>+'2010'!AZ68+'9420'!BD68+'9430'!BD68</f>
        <v>0</v>
      </c>
      <c r="BE68" s="72">
        <f t="shared" si="56"/>
        <v>0</v>
      </c>
      <c r="BF68" s="75">
        <f>+'2010'!BB68+'9420'!BF68+'9430'!BF68</f>
        <v>0</v>
      </c>
      <c r="BG68" s="75">
        <f>+'2010'!BC68+'9420'!BG68+'9430'!BG68</f>
        <v>0</v>
      </c>
      <c r="BH68" s="72">
        <f t="shared" si="57"/>
        <v>0</v>
      </c>
      <c r="BI68" s="75">
        <f>+'2010'!BE68+'9420'!BI68+'9430'!BI68</f>
        <v>0</v>
      </c>
      <c r="BJ68" s="75">
        <f>+'2010'!BF68+'9420'!BJ68+'9430'!BJ68</f>
        <v>0</v>
      </c>
      <c r="BK68" s="72">
        <f t="shared" si="58"/>
        <v>0</v>
      </c>
      <c r="BL68" s="75">
        <f>+'2010'!BH68+'9420'!BL68+'9430'!BL68</f>
        <v>0</v>
      </c>
      <c r="BM68" s="75">
        <f>+'2010'!BI68+'9420'!BM68+'9430'!BM68</f>
        <v>0</v>
      </c>
      <c r="BN68" s="72">
        <f t="shared" si="59"/>
        <v>0</v>
      </c>
      <c r="BO68" s="75">
        <f>+'2010'!BK68+'9420'!BO68+'9430'!BO68</f>
        <v>0</v>
      </c>
      <c r="BP68" s="75">
        <f>+'2010'!BL68+'9420'!BP68+'9430'!BP68</f>
        <v>0</v>
      </c>
      <c r="BQ68" s="72">
        <f t="shared" si="60"/>
        <v>0</v>
      </c>
      <c r="BR68" s="75">
        <f>+'2010'!BN68+'9420'!BR68+'9430'!BR68</f>
        <v>0</v>
      </c>
      <c r="BS68" s="75">
        <f>+'2010'!BO68+'9420'!BS68+'9430'!BS68</f>
        <v>0</v>
      </c>
    </row>
    <row r="69" spans="1:71" ht="15" customHeight="1">
      <c r="A69" s="81" t="s">
        <v>58</v>
      </c>
      <c r="B69" s="237" t="s">
        <v>156</v>
      </c>
      <c r="C69" s="227">
        <f t="shared" si="61"/>
        <v>0</v>
      </c>
      <c r="D69" s="229">
        <f>'2010'!D69+'9420'!D69+'9430'!D69</f>
        <v>0</v>
      </c>
      <c r="E69" s="229">
        <f>'2010'!E69+'9420'!E69+'9430'!E69</f>
        <v>0</v>
      </c>
      <c r="F69" s="71"/>
      <c r="G69" s="75"/>
      <c r="H69" s="75"/>
      <c r="I69" s="72"/>
      <c r="J69" s="75"/>
      <c r="K69" s="75">
        <f>+'2010'!G69+'9420'!K69+'9430'!K69</f>
        <v>0</v>
      </c>
      <c r="L69" s="72">
        <f t="shared" si="41"/>
        <v>0</v>
      </c>
      <c r="M69" s="75">
        <f>+'2010'!I69+'9420'!M69+'9430'!M69</f>
        <v>0</v>
      </c>
      <c r="N69" s="75">
        <f>+'2010'!J69+'9420'!N69+'9430'!N69</f>
        <v>0</v>
      </c>
      <c r="O69" s="72">
        <f t="shared" si="42"/>
        <v>0</v>
      </c>
      <c r="P69" s="75">
        <f>+'2010'!L69+'9420'!P69+'9430'!P69</f>
        <v>0</v>
      </c>
      <c r="Q69" s="75">
        <f>+'2010'!M69+'9420'!Q69+'9430'!Q69</f>
        <v>0</v>
      </c>
      <c r="R69" s="72">
        <f t="shared" si="43"/>
        <v>0</v>
      </c>
      <c r="S69" s="75">
        <f>+'2010'!O69+'9420'!S69+'9430'!S69</f>
        <v>0</v>
      </c>
      <c r="T69" s="75">
        <f>+'2010'!P69+'9420'!T69+'9430'!T69</f>
        <v>0</v>
      </c>
      <c r="U69" s="72">
        <f t="shared" si="44"/>
        <v>0</v>
      </c>
      <c r="V69" s="75">
        <f>+'2010'!R69+'9420'!V69+'9430'!V69</f>
        <v>0</v>
      </c>
      <c r="W69" s="75">
        <f>+'2010'!S69+'9420'!W69+'9430'!W69</f>
        <v>0</v>
      </c>
      <c r="X69" s="72">
        <f t="shared" si="45"/>
        <v>0</v>
      </c>
      <c r="Y69" s="75">
        <f>+'2010'!U69+'9420'!Y69+'9430'!Y69</f>
        <v>0</v>
      </c>
      <c r="Z69" s="75">
        <f>+'2010'!V69+'9420'!Z69+'9430'!Z69</f>
        <v>0</v>
      </c>
      <c r="AA69" s="72">
        <f t="shared" si="46"/>
        <v>0</v>
      </c>
      <c r="AB69" s="75">
        <f>+'2010'!X69+'9420'!AB69+'9430'!AB69</f>
        <v>0</v>
      </c>
      <c r="AC69" s="75">
        <f>+'2010'!Y69+'9420'!AC69+'9430'!AC69</f>
        <v>0</v>
      </c>
      <c r="AD69" s="72">
        <f t="shared" si="47"/>
        <v>0</v>
      </c>
      <c r="AE69" s="75">
        <f>+'2010'!AA69+'9420'!AE69+'9430'!AE69</f>
        <v>0</v>
      </c>
      <c r="AF69" s="75">
        <f>+'2010'!AB69+'9420'!AF69+'9430'!AF69</f>
        <v>0</v>
      </c>
      <c r="AG69" s="72">
        <f t="shared" si="48"/>
        <v>0</v>
      </c>
      <c r="AH69" s="75">
        <f>+'2010'!AD69+'9420'!AH69+'9430'!AH69</f>
        <v>0</v>
      </c>
      <c r="AI69" s="75">
        <f>+'2010'!AE69+'9420'!AI69+'9430'!AI69</f>
        <v>0</v>
      </c>
      <c r="AJ69" s="72">
        <f t="shared" si="49"/>
        <v>0</v>
      </c>
      <c r="AK69" s="75">
        <f>+'2010'!AG69+'9420'!AK69+'9430'!AK69</f>
        <v>0</v>
      </c>
      <c r="AL69" s="75">
        <f>+'2010'!AH69+'9420'!AL69+'9430'!AL69</f>
        <v>0</v>
      </c>
      <c r="AM69" s="72">
        <f t="shared" si="50"/>
        <v>0</v>
      </c>
      <c r="AN69" s="75">
        <f>+'2010'!AJ69+'9420'!AN69+'9430'!AN69</f>
        <v>0</v>
      </c>
      <c r="AO69" s="75">
        <f>+'2010'!AK69+'9420'!AO69+'9430'!AO69</f>
        <v>0</v>
      </c>
      <c r="AP69" s="72">
        <f t="shared" si="51"/>
        <v>0</v>
      </c>
      <c r="AQ69" s="75">
        <f>+'2010'!AM69+'9420'!AQ69+'9430'!AQ69</f>
        <v>0</v>
      </c>
      <c r="AR69" s="75">
        <f>+'2010'!AN69+'9420'!AR69+'9430'!AR69</f>
        <v>0</v>
      </c>
      <c r="AS69" s="72">
        <f t="shared" si="52"/>
        <v>0</v>
      </c>
      <c r="AT69" s="75">
        <f>+'2010'!AP69+'9420'!AT69+'9430'!AT69</f>
        <v>0</v>
      </c>
      <c r="AU69" s="75">
        <f>+'2010'!AQ69+'9420'!AU69+'9430'!AU69</f>
        <v>0</v>
      </c>
      <c r="AV69" s="72">
        <f t="shared" si="53"/>
        <v>0</v>
      </c>
      <c r="AW69" s="75">
        <f>+'2010'!AS69+'9420'!AW69+'9430'!AW69</f>
        <v>0</v>
      </c>
      <c r="AX69" s="75">
        <f>+'2010'!AT69+'9420'!AX69+'9430'!AX69</f>
        <v>0</v>
      </c>
      <c r="AY69" s="72">
        <f t="shared" si="54"/>
        <v>0</v>
      </c>
      <c r="AZ69" s="75">
        <f>+'2010'!AV69+'9420'!AZ69+'9430'!AZ69</f>
        <v>0</v>
      </c>
      <c r="BA69" s="75">
        <f>+'2010'!AW69+'9420'!BA69+'9430'!BA69</f>
        <v>0</v>
      </c>
      <c r="BB69" s="72">
        <f t="shared" si="55"/>
        <v>0</v>
      </c>
      <c r="BC69" s="75">
        <f>+'2010'!AY69+'9420'!BC69+'9430'!BC69</f>
        <v>0</v>
      </c>
      <c r="BD69" s="75">
        <f>+'2010'!AZ69+'9420'!BD69+'9430'!BD69</f>
        <v>0</v>
      </c>
      <c r="BE69" s="72">
        <f t="shared" si="56"/>
        <v>0</v>
      </c>
      <c r="BF69" s="75">
        <f>+'2010'!BB69+'9420'!BF69+'9430'!BF69</f>
        <v>0</v>
      </c>
      <c r="BG69" s="75">
        <f>+'2010'!BC69+'9420'!BG69+'9430'!BG69</f>
        <v>0</v>
      </c>
      <c r="BH69" s="72">
        <f t="shared" si="57"/>
        <v>0</v>
      </c>
      <c r="BI69" s="75">
        <f>+'2010'!BE69+'9420'!BI69+'9430'!BI69</f>
        <v>0</v>
      </c>
      <c r="BJ69" s="75">
        <f>+'2010'!BF69+'9420'!BJ69+'9430'!BJ69</f>
        <v>0</v>
      </c>
      <c r="BK69" s="72">
        <f t="shared" si="58"/>
        <v>0</v>
      </c>
      <c r="BL69" s="75">
        <f>+'2010'!BH69+'9420'!BL69+'9430'!BL69</f>
        <v>0</v>
      </c>
      <c r="BM69" s="75">
        <f>+'2010'!BI69+'9420'!BM69+'9430'!BM69</f>
        <v>0</v>
      </c>
      <c r="BN69" s="72">
        <f t="shared" si="59"/>
        <v>0</v>
      </c>
      <c r="BO69" s="75">
        <f>+'2010'!BK69+'9420'!BO69+'9430'!BO69</f>
        <v>0</v>
      </c>
      <c r="BP69" s="75">
        <f>+'2010'!BL69+'9420'!BP69+'9430'!BP69</f>
        <v>0</v>
      </c>
      <c r="BQ69" s="72">
        <f t="shared" si="60"/>
        <v>0</v>
      </c>
      <c r="BR69" s="75">
        <f>+'2010'!BN69+'9420'!BR69+'9430'!BR69</f>
        <v>0</v>
      </c>
      <c r="BS69" s="75">
        <f>+'2010'!BO69+'9420'!BS69+'9430'!BS69</f>
        <v>0</v>
      </c>
    </row>
    <row r="70" spans="1:71" ht="15">
      <c r="A70" s="81" t="s">
        <v>59</v>
      </c>
      <c r="B70" s="74" t="s">
        <v>157</v>
      </c>
      <c r="C70" s="227">
        <f t="shared" si="61"/>
        <v>0</v>
      </c>
      <c r="D70" s="229">
        <f>'2010'!D70+'9420'!D70+'9430'!D70</f>
        <v>0</v>
      </c>
      <c r="E70" s="229">
        <f>'2010'!E70+'9420'!E70+'9430'!E70</f>
        <v>0</v>
      </c>
      <c r="F70" s="71"/>
      <c r="G70" s="75"/>
      <c r="H70" s="75"/>
      <c r="I70" s="72"/>
      <c r="J70" s="75"/>
      <c r="K70" s="75">
        <f>+'2010'!G70+'9420'!K70+'9430'!K70</f>
        <v>0</v>
      </c>
      <c r="L70" s="72">
        <f t="shared" si="41"/>
        <v>0</v>
      </c>
      <c r="M70" s="75">
        <f>+'2010'!I70+'9420'!M70+'9430'!M70</f>
        <v>0</v>
      </c>
      <c r="N70" s="75">
        <f>+'2010'!J70+'9420'!N70+'9430'!N70</f>
        <v>0</v>
      </c>
      <c r="O70" s="72">
        <f t="shared" si="42"/>
        <v>0</v>
      </c>
      <c r="P70" s="75">
        <f>+'2010'!L70+'9420'!P70+'9430'!P70</f>
        <v>0</v>
      </c>
      <c r="Q70" s="75">
        <f>+'2010'!M70+'9420'!Q70+'9430'!Q70</f>
        <v>0</v>
      </c>
      <c r="R70" s="72">
        <f t="shared" si="43"/>
        <v>0</v>
      </c>
      <c r="S70" s="75">
        <f>+'2010'!O70+'9420'!S70+'9430'!S70</f>
        <v>0</v>
      </c>
      <c r="T70" s="75">
        <f>+'2010'!P70+'9420'!T70+'9430'!T70</f>
        <v>0</v>
      </c>
      <c r="U70" s="72">
        <f t="shared" si="44"/>
        <v>0</v>
      </c>
      <c r="V70" s="75">
        <f>+'2010'!R70+'9420'!V70+'9430'!V70</f>
        <v>0</v>
      </c>
      <c r="W70" s="75">
        <f>+'2010'!S70+'9420'!W70+'9430'!W70</f>
        <v>0</v>
      </c>
      <c r="X70" s="72">
        <f t="shared" si="45"/>
        <v>0</v>
      </c>
      <c r="Y70" s="75">
        <f>+'2010'!U70+'9420'!Y70+'9430'!Y70</f>
        <v>0</v>
      </c>
      <c r="Z70" s="75">
        <f>+'2010'!V70+'9420'!Z70+'9430'!Z70</f>
        <v>0</v>
      </c>
      <c r="AA70" s="72">
        <f t="shared" si="46"/>
        <v>0</v>
      </c>
      <c r="AB70" s="75">
        <f>+'2010'!X70+'9420'!AB70+'9430'!AB70</f>
        <v>0</v>
      </c>
      <c r="AC70" s="75">
        <f>+'2010'!Y70+'9420'!AC70+'9430'!AC70</f>
        <v>0</v>
      </c>
      <c r="AD70" s="72">
        <f t="shared" si="47"/>
        <v>0</v>
      </c>
      <c r="AE70" s="75">
        <f>+'2010'!AA70+'9420'!AE70+'9430'!AE70</f>
        <v>0</v>
      </c>
      <c r="AF70" s="75">
        <f>+'2010'!AB70+'9420'!AF70+'9430'!AF70</f>
        <v>0</v>
      </c>
      <c r="AG70" s="72">
        <f t="shared" si="48"/>
        <v>0</v>
      </c>
      <c r="AH70" s="75">
        <f>+'2010'!AD70+'9420'!AH70+'9430'!AH70</f>
        <v>0</v>
      </c>
      <c r="AI70" s="75">
        <f>+'2010'!AE70+'9420'!AI70+'9430'!AI70</f>
        <v>0</v>
      </c>
      <c r="AJ70" s="72">
        <f t="shared" si="49"/>
        <v>0</v>
      </c>
      <c r="AK70" s="75">
        <f>+'2010'!AG70+'9420'!AK70+'9430'!AK70</f>
        <v>0</v>
      </c>
      <c r="AL70" s="75">
        <f>+'2010'!AH70+'9420'!AL70+'9430'!AL70</f>
        <v>0</v>
      </c>
      <c r="AM70" s="72">
        <f t="shared" si="50"/>
        <v>0</v>
      </c>
      <c r="AN70" s="75">
        <f>+'2010'!AJ70+'9420'!AN70+'9430'!AN70</f>
        <v>0</v>
      </c>
      <c r="AO70" s="75">
        <f>+'2010'!AK70+'9420'!AO70+'9430'!AO70</f>
        <v>0</v>
      </c>
      <c r="AP70" s="72">
        <f t="shared" si="51"/>
        <v>0</v>
      </c>
      <c r="AQ70" s="75">
        <f>+'2010'!AM70+'9420'!AQ70+'9430'!AQ70</f>
        <v>0</v>
      </c>
      <c r="AR70" s="75">
        <f>+'2010'!AN70+'9420'!AR70+'9430'!AR70</f>
        <v>0</v>
      </c>
      <c r="AS70" s="72">
        <f t="shared" si="52"/>
        <v>0</v>
      </c>
      <c r="AT70" s="75">
        <f>+'2010'!AP70+'9420'!AT70+'9430'!AT70</f>
        <v>0</v>
      </c>
      <c r="AU70" s="75">
        <f>+'2010'!AQ70+'9420'!AU70+'9430'!AU70</f>
        <v>0</v>
      </c>
      <c r="AV70" s="72">
        <f t="shared" si="53"/>
        <v>0</v>
      </c>
      <c r="AW70" s="75">
        <f>+'2010'!AS70+'9420'!AW70+'9430'!AW70</f>
        <v>0</v>
      </c>
      <c r="AX70" s="75">
        <f>+'2010'!AT70+'9420'!AX70+'9430'!AX70</f>
        <v>0</v>
      </c>
      <c r="AY70" s="72">
        <f t="shared" si="54"/>
        <v>0</v>
      </c>
      <c r="AZ70" s="75">
        <f>+'2010'!AV70+'9420'!AZ70+'9430'!AZ70</f>
        <v>0</v>
      </c>
      <c r="BA70" s="75">
        <f>+'2010'!AW70+'9420'!BA70+'9430'!BA70</f>
        <v>0</v>
      </c>
      <c r="BB70" s="72">
        <f t="shared" si="55"/>
        <v>0</v>
      </c>
      <c r="BC70" s="75">
        <f>+'2010'!AY70+'9420'!BC70+'9430'!BC70</f>
        <v>0</v>
      </c>
      <c r="BD70" s="75">
        <f>+'2010'!AZ70+'9420'!BD70+'9430'!BD70</f>
        <v>0</v>
      </c>
      <c r="BE70" s="72">
        <f t="shared" si="56"/>
        <v>0</v>
      </c>
      <c r="BF70" s="75">
        <f>+'2010'!BB70+'9420'!BF70+'9430'!BF70</f>
        <v>0</v>
      </c>
      <c r="BG70" s="75">
        <f>+'2010'!BC70+'9420'!BG70+'9430'!BG70</f>
        <v>0</v>
      </c>
      <c r="BH70" s="72">
        <f t="shared" si="57"/>
        <v>0</v>
      </c>
      <c r="BI70" s="75">
        <f>+'2010'!BE70+'9420'!BI70+'9430'!BI70</f>
        <v>0</v>
      </c>
      <c r="BJ70" s="75">
        <f>+'2010'!BF70+'9420'!BJ70+'9430'!BJ70</f>
        <v>0</v>
      </c>
      <c r="BK70" s="72">
        <f t="shared" si="58"/>
        <v>0</v>
      </c>
      <c r="BL70" s="75">
        <f>+'2010'!BH70+'9420'!BL70+'9430'!BL70</f>
        <v>0</v>
      </c>
      <c r="BM70" s="75">
        <f>+'2010'!BI70+'9420'!BM70+'9430'!BM70</f>
        <v>0</v>
      </c>
      <c r="BN70" s="72">
        <f t="shared" si="59"/>
        <v>0</v>
      </c>
      <c r="BO70" s="75">
        <f>+'2010'!BK70+'9420'!BO70+'9430'!BO70</f>
        <v>0</v>
      </c>
      <c r="BP70" s="75">
        <f>+'2010'!BL70+'9420'!BP70+'9430'!BP70</f>
        <v>0</v>
      </c>
      <c r="BQ70" s="72">
        <f t="shared" si="60"/>
        <v>0</v>
      </c>
      <c r="BR70" s="75">
        <f>+'2010'!BN70+'9420'!BR70+'9430'!BR70</f>
        <v>0</v>
      </c>
      <c r="BS70" s="75">
        <f>+'2010'!BO70+'9420'!BS70+'9430'!BS70</f>
        <v>0</v>
      </c>
    </row>
    <row r="71" spans="1:71" ht="15">
      <c r="A71" s="81" t="s">
        <v>60</v>
      </c>
      <c r="B71" s="74" t="s">
        <v>158</v>
      </c>
      <c r="C71" s="227">
        <f t="shared" si="61"/>
        <v>9528</v>
      </c>
      <c r="D71" s="229">
        <f>'2010'!D71+'9420'!D71+'9430'!D71</f>
        <v>6438</v>
      </c>
      <c r="E71" s="229">
        <f>'2010'!E71+'9420'!E71+'9430'!E71</f>
        <v>3090</v>
      </c>
      <c r="F71" s="71"/>
      <c r="G71" s="75"/>
      <c r="H71" s="75"/>
      <c r="I71" s="72"/>
      <c r="J71" s="75"/>
      <c r="K71" s="75">
        <f>+'2010'!G71+'9420'!K71+'9430'!K71</f>
        <v>0</v>
      </c>
      <c r="L71" s="72">
        <f t="shared" si="41"/>
        <v>0</v>
      </c>
      <c r="M71" s="75">
        <f>+'2010'!I71+'9420'!M71+'9430'!M71</f>
        <v>0</v>
      </c>
      <c r="N71" s="75">
        <f>+'2010'!J71+'9420'!N71+'9430'!N71</f>
        <v>0</v>
      </c>
      <c r="O71" s="72">
        <f t="shared" si="42"/>
        <v>0</v>
      </c>
      <c r="P71" s="75">
        <f>+'2010'!L71+'9420'!P71+'9430'!P71</f>
        <v>0</v>
      </c>
      <c r="Q71" s="75">
        <f>+'2010'!M71+'9420'!Q71+'9430'!Q71</f>
        <v>0</v>
      </c>
      <c r="R71" s="72">
        <f t="shared" si="43"/>
        <v>0</v>
      </c>
      <c r="S71" s="75">
        <f>+'2010'!O71+'9420'!S71+'9430'!S71</f>
        <v>0</v>
      </c>
      <c r="T71" s="75">
        <f>+'2010'!P71+'9420'!T71+'9430'!T71</f>
        <v>0</v>
      </c>
      <c r="U71" s="72">
        <f t="shared" si="44"/>
        <v>0</v>
      </c>
      <c r="V71" s="75">
        <f>+'2010'!R71+'9420'!V71+'9430'!V71</f>
        <v>0</v>
      </c>
      <c r="W71" s="75">
        <f>+'2010'!S71+'9420'!W71+'9430'!W71</f>
        <v>0</v>
      </c>
      <c r="X71" s="72">
        <f t="shared" si="45"/>
        <v>0</v>
      </c>
      <c r="Y71" s="75">
        <f>+'2010'!U71+'9420'!Y71+'9430'!Y71</f>
        <v>0</v>
      </c>
      <c r="Z71" s="75">
        <f>+'2010'!V71+'9420'!Z71+'9430'!Z71</f>
        <v>0</v>
      </c>
      <c r="AA71" s="72">
        <f t="shared" si="46"/>
        <v>0</v>
      </c>
      <c r="AB71" s="75">
        <f>+'2010'!X71+'9420'!AB71+'9430'!AB71</f>
        <v>0</v>
      </c>
      <c r="AC71" s="75">
        <f>+'2010'!Y71+'9420'!AC71+'9430'!AC71</f>
        <v>0</v>
      </c>
      <c r="AD71" s="72">
        <f t="shared" si="47"/>
        <v>0</v>
      </c>
      <c r="AE71" s="75">
        <f>+'2010'!AA71+'9420'!AE71+'9430'!AE71</f>
        <v>0</v>
      </c>
      <c r="AF71" s="75">
        <f>+'2010'!AB71+'9420'!AF71+'9430'!AF71</f>
        <v>0</v>
      </c>
      <c r="AG71" s="72">
        <f t="shared" si="48"/>
        <v>0</v>
      </c>
      <c r="AH71" s="75">
        <f>+'2010'!AD71+'9420'!AH71+'9430'!AH71</f>
        <v>0</v>
      </c>
      <c r="AI71" s="75">
        <f>+'2010'!AE71+'9420'!AI71+'9430'!AI71</f>
        <v>0</v>
      </c>
      <c r="AJ71" s="72">
        <f t="shared" si="49"/>
        <v>0</v>
      </c>
      <c r="AK71" s="75">
        <f>+'2010'!AG71+'9420'!AK71+'9430'!AK71</f>
        <v>0</v>
      </c>
      <c r="AL71" s="75">
        <f>+'2010'!AH71+'9420'!AL71+'9430'!AL71</f>
        <v>0</v>
      </c>
      <c r="AM71" s="72">
        <f t="shared" si="50"/>
        <v>0</v>
      </c>
      <c r="AN71" s="75">
        <f>+'2010'!AJ71+'9420'!AN71+'9430'!AN71</f>
        <v>0</v>
      </c>
      <c r="AO71" s="75">
        <f>+'2010'!AK71+'9420'!AO71+'9430'!AO71</f>
        <v>0</v>
      </c>
      <c r="AP71" s="72">
        <f t="shared" si="51"/>
        <v>0</v>
      </c>
      <c r="AQ71" s="75">
        <f>+'2010'!AM71+'9420'!AQ71+'9430'!AQ71</f>
        <v>0</v>
      </c>
      <c r="AR71" s="75">
        <f>+'2010'!AN71+'9420'!AR71+'9430'!AR71</f>
        <v>0</v>
      </c>
      <c r="AS71" s="72">
        <f t="shared" si="52"/>
        <v>0</v>
      </c>
      <c r="AT71" s="75">
        <f>+'2010'!AP71+'9420'!AT71+'9430'!AT71</f>
        <v>0</v>
      </c>
      <c r="AU71" s="75">
        <f>+'2010'!AQ71+'9420'!AU71+'9430'!AU71</f>
        <v>0</v>
      </c>
      <c r="AV71" s="72">
        <f t="shared" si="53"/>
        <v>0</v>
      </c>
      <c r="AW71" s="75">
        <f>+'2010'!AS71+'9420'!AW71+'9430'!AW71</f>
        <v>0</v>
      </c>
      <c r="AX71" s="75">
        <f>+'2010'!AT71+'9420'!AX71+'9430'!AX71</f>
        <v>0</v>
      </c>
      <c r="AY71" s="72">
        <f t="shared" si="54"/>
        <v>0</v>
      </c>
      <c r="AZ71" s="75">
        <f>+'2010'!AV71+'9420'!AZ71+'9430'!AZ71</f>
        <v>0</v>
      </c>
      <c r="BA71" s="75">
        <f>+'2010'!AW71+'9420'!BA71+'9430'!BA71</f>
        <v>0</v>
      </c>
      <c r="BB71" s="72">
        <f t="shared" si="55"/>
        <v>0</v>
      </c>
      <c r="BC71" s="75">
        <f>+'2010'!AY71+'9420'!BC71+'9430'!BC71</f>
        <v>0</v>
      </c>
      <c r="BD71" s="75">
        <f>+'2010'!AZ71+'9420'!BD71+'9430'!BD71</f>
        <v>0</v>
      </c>
      <c r="BE71" s="72">
        <f t="shared" si="56"/>
        <v>0</v>
      </c>
      <c r="BF71" s="75">
        <f>+'2010'!BB71+'9420'!BF71+'9430'!BF71</f>
        <v>0</v>
      </c>
      <c r="BG71" s="75">
        <f>+'2010'!BC71+'9420'!BG71+'9430'!BG71</f>
        <v>0</v>
      </c>
      <c r="BH71" s="72">
        <f t="shared" si="57"/>
        <v>0</v>
      </c>
      <c r="BI71" s="75">
        <f>+'2010'!BE71+'9420'!BI71+'9430'!BI71</f>
        <v>0</v>
      </c>
      <c r="BJ71" s="75">
        <f>+'2010'!BF71+'9420'!BJ71+'9430'!BJ71</f>
        <v>0</v>
      </c>
      <c r="BK71" s="72">
        <f t="shared" si="58"/>
        <v>0</v>
      </c>
      <c r="BL71" s="75">
        <f>+'2010'!BH71+'9420'!BL71+'9430'!BL71</f>
        <v>0</v>
      </c>
      <c r="BM71" s="75">
        <f>+'2010'!BI71+'9420'!BM71+'9430'!BM71</f>
        <v>0</v>
      </c>
      <c r="BN71" s="72">
        <f t="shared" si="59"/>
        <v>0</v>
      </c>
      <c r="BO71" s="75">
        <f>+'2010'!BK71+'9420'!BO71+'9430'!BO71</f>
        <v>0</v>
      </c>
      <c r="BP71" s="75">
        <f>+'2010'!BL71+'9420'!BP71+'9430'!BP71</f>
        <v>0</v>
      </c>
      <c r="BQ71" s="72">
        <f t="shared" si="60"/>
        <v>0</v>
      </c>
      <c r="BR71" s="75">
        <f>+'2010'!BN71+'9420'!BR71+'9430'!BR71</f>
        <v>0</v>
      </c>
      <c r="BS71" s="75">
        <f>+'2010'!BO71+'9420'!BS71+'9430'!BS71</f>
        <v>0</v>
      </c>
    </row>
    <row r="72" spans="1:71" ht="15">
      <c r="A72" s="81" t="s">
        <v>61</v>
      </c>
      <c r="B72" s="74" t="s">
        <v>159</v>
      </c>
      <c r="C72" s="227">
        <f t="shared" si="61"/>
        <v>0</v>
      </c>
      <c r="D72" s="229">
        <f>'2010'!D72+'9420'!D72+'9430'!D72</f>
        <v>0</v>
      </c>
      <c r="E72" s="229">
        <f>'2010'!E72+'9420'!E72+'9430'!E72</f>
        <v>0</v>
      </c>
      <c r="F72" s="71"/>
      <c r="G72" s="75"/>
      <c r="H72" s="75"/>
      <c r="I72" s="72"/>
      <c r="J72" s="75"/>
      <c r="K72" s="75">
        <f>+'2010'!G72+'9420'!K72+'9430'!K72</f>
        <v>0</v>
      </c>
      <c r="L72" s="72">
        <f t="shared" si="41"/>
        <v>0</v>
      </c>
      <c r="M72" s="75">
        <f>+'2010'!I72+'9420'!M72+'9430'!M72</f>
        <v>0</v>
      </c>
      <c r="N72" s="75">
        <f>+'2010'!J72+'9420'!N72+'9430'!N72</f>
        <v>0</v>
      </c>
      <c r="O72" s="72">
        <f t="shared" si="42"/>
        <v>0</v>
      </c>
      <c r="P72" s="75">
        <f>+'2010'!L72+'9420'!P72+'9430'!P72</f>
        <v>0</v>
      </c>
      <c r="Q72" s="75">
        <f>+'2010'!M72+'9420'!Q72+'9430'!Q72</f>
        <v>0</v>
      </c>
      <c r="R72" s="72">
        <f t="shared" si="43"/>
        <v>0</v>
      </c>
      <c r="S72" s="75">
        <f>+'2010'!O72+'9420'!S72+'9430'!S72</f>
        <v>0</v>
      </c>
      <c r="T72" s="75">
        <f>+'2010'!P72+'9420'!T72+'9430'!T72</f>
        <v>0</v>
      </c>
      <c r="U72" s="72">
        <f t="shared" si="44"/>
        <v>0</v>
      </c>
      <c r="V72" s="75">
        <f>+'2010'!R72+'9420'!V72+'9430'!V72</f>
        <v>0</v>
      </c>
      <c r="W72" s="75">
        <f>+'2010'!S72+'9420'!W72+'9430'!W72</f>
        <v>0</v>
      </c>
      <c r="X72" s="72">
        <f t="shared" si="45"/>
        <v>0</v>
      </c>
      <c r="Y72" s="75">
        <f>+'2010'!U72+'9420'!Y72+'9430'!Y72</f>
        <v>0</v>
      </c>
      <c r="Z72" s="75">
        <f>+'2010'!V72+'9420'!Z72+'9430'!Z72</f>
        <v>0</v>
      </c>
      <c r="AA72" s="72">
        <f t="shared" si="46"/>
        <v>0</v>
      </c>
      <c r="AB72" s="75">
        <f>+'2010'!X72+'9420'!AB72+'9430'!AB72</f>
        <v>0</v>
      </c>
      <c r="AC72" s="75">
        <f>+'2010'!Y72+'9420'!AC72+'9430'!AC72</f>
        <v>0</v>
      </c>
      <c r="AD72" s="72">
        <f t="shared" si="47"/>
        <v>0</v>
      </c>
      <c r="AE72" s="75">
        <f>+'2010'!AA72+'9420'!AE72+'9430'!AE72</f>
        <v>0</v>
      </c>
      <c r="AF72" s="75">
        <f>+'2010'!AB72+'9420'!AF72+'9430'!AF72</f>
        <v>0</v>
      </c>
      <c r="AG72" s="72">
        <f t="shared" si="48"/>
        <v>0</v>
      </c>
      <c r="AH72" s="75">
        <f>+'2010'!AD72+'9420'!AH72+'9430'!AH72</f>
        <v>0</v>
      </c>
      <c r="AI72" s="75">
        <f>+'2010'!AE72+'9420'!AI72+'9430'!AI72</f>
        <v>0</v>
      </c>
      <c r="AJ72" s="72">
        <f t="shared" si="49"/>
        <v>0</v>
      </c>
      <c r="AK72" s="75">
        <f>+'2010'!AG72+'9420'!AK72+'9430'!AK72</f>
        <v>0</v>
      </c>
      <c r="AL72" s="75">
        <f>+'2010'!AH72+'9420'!AL72+'9430'!AL72</f>
        <v>0</v>
      </c>
      <c r="AM72" s="72">
        <f t="shared" si="50"/>
        <v>0</v>
      </c>
      <c r="AN72" s="75">
        <f>+'2010'!AJ72+'9420'!AN72+'9430'!AN72</f>
        <v>0</v>
      </c>
      <c r="AO72" s="75">
        <f>+'2010'!AK72+'9420'!AO72+'9430'!AO72</f>
        <v>0</v>
      </c>
      <c r="AP72" s="72">
        <f t="shared" si="51"/>
        <v>0</v>
      </c>
      <c r="AQ72" s="75">
        <f>+'2010'!AM72+'9420'!AQ72+'9430'!AQ72</f>
        <v>0</v>
      </c>
      <c r="AR72" s="75">
        <f>+'2010'!AN72+'9420'!AR72+'9430'!AR72</f>
        <v>0</v>
      </c>
      <c r="AS72" s="72">
        <f t="shared" si="52"/>
        <v>0</v>
      </c>
      <c r="AT72" s="75">
        <f>+'2010'!AP72+'9420'!AT72+'9430'!AT72</f>
        <v>0</v>
      </c>
      <c r="AU72" s="75">
        <f>+'2010'!AQ72+'9420'!AU72+'9430'!AU72</f>
        <v>0</v>
      </c>
      <c r="AV72" s="72">
        <f t="shared" si="53"/>
        <v>0</v>
      </c>
      <c r="AW72" s="75">
        <f>+'2010'!AS72+'9420'!AW72+'9430'!AW72</f>
        <v>0</v>
      </c>
      <c r="AX72" s="75">
        <f>+'2010'!AT72+'9420'!AX72+'9430'!AX72</f>
        <v>0</v>
      </c>
      <c r="AY72" s="72">
        <f t="shared" si="54"/>
        <v>0</v>
      </c>
      <c r="AZ72" s="75">
        <f>+'2010'!AV72+'9420'!AZ72+'9430'!AZ72</f>
        <v>0</v>
      </c>
      <c r="BA72" s="75">
        <f>+'2010'!AW72+'9420'!BA72+'9430'!BA72</f>
        <v>0</v>
      </c>
      <c r="BB72" s="72">
        <f t="shared" si="55"/>
        <v>0</v>
      </c>
      <c r="BC72" s="75">
        <f>+'2010'!AY72+'9420'!BC72+'9430'!BC72</f>
        <v>0</v>
      </c>
      <c r="BD72" s="75">
        <f>+'2010'!AZ72+'9420'!BD72+'9430'!BD72</f>
        <v>0</v>
      </c>
      <c r="BE72" s="72">
        <f t="shared" si="56"/>
        <v>0</v>
      </c>
      <c r="BF72" s="75">
        <f>+'2010'!BB72+'9420'!BF72+'9430'!BF72</f>
        <v>0</v>
      </c>
      <c r="BG72" s="75">
        <f>+'2010'!BC72+'9420'!BG72+'9430'!BG72</f>
        <v>0</v>
      </c>
      <c r="BH72" s="72">
        <f t="shared" si="57"/>
        <v>0</v>
      </c>
      <c r="BI72" s="75">
        <f>+'2010'!BE72+'9420'!BI72+'9430'!BI72</f>
        <v>0</v>
      </c>
      <c r="BJ72" s="75">
        <f>+'2010'!BF72+'9420'!BJ72+'9430'!BJ72</f>
        <v>0</v>
      </c>
      <c r="BK72" s="72">
        <f t="shared" si="58"/>
        <v>0</v>
      </c>
      <c r="BL72" s="75">
        <f>+'2010'!BH72+'9420'!BL72+'9430'!BL72</f>
        <v>0</v>
      </c>
      <c r="BM72" s="75">
        <f>+'2010'!BI72+'9420'!BM72+'9430'!BM72</f>
        <v>0</v>
      </c>
      <c r="BN72" s="72">
        <f t="shared" si="59"/>
        <v>0</v>
      </c>
      <c r="BO72" s="75">
        <f>+'2010'!BK72+'9420'!BO72+'9430'!BO72</f>
        <v>0</v>
      </c>
      <c r="BP72" s="75">
        <f>+'2010'!BL72+'9420'!BP72+'9430'!BP72</f>
        <v>0</v>
      </c>
      <c r="BQ72" s="72">
        <f t="shared" si="60"/>
        <v>0</v>
      </c>
      <c r="BR72" s="75">
        <f>+'2010'!BN72+'9420'!BR72+'9430'!BR72</f>
        <v>0</v>
      </c>
      <c r="BS72" s="75">
        <f>+'2010'!BO72+'9420'!BS72+'9430'!BS72</f>
        <v>0</v>
      </c>
    </row>
    <row r="73" spans="1:71" ht="15">
      <c r="A73" s="81" t="s">
        <v>62</v>
      </c>
      <c r="B73" s="74" t="s">
        <v>160</v>
      </c>
      <c r="C73" s="227">
        <f t="shared" si="61"/>
        <v>2823.7</v>
      </c>
      <c r="D73" s="229">
        <f>'2010'!D73+'9420'!D73+'9430'!D73</f>
        <v>2823.7</v>
      </c>
      <c r="E73" s="229">
        <f>'2010'!E73+'9420'!E73+'9430'!E73</f>
        <v>0</v>
      </c>
      <c r="F73" s="71"/>
      <c r="G73" s="75"/>
      <c r="H73" s="75"/>
      <c r="I73" s="72"/>
      <c r="J73" s="75"/>
      <c r="K73" s="75">
        <f>+'2010'!G73+'9420'!K73+'9430'!K73</f>
        <v>0</v>
      </c>
      <c r="L73" s="72">
        <f t="shared" si="41"/>
        <v>0</v>
      </c>
      <c r="M73" s="75">
        <f>+'2010'!I73+'9420'!M73+'9430'!M73</f>
        <v>0</v>
      </c>
      <c r="N73" s="75">
        <f>+'2010'!J73+'9420'!N73+'9430'!N73</f>
        <v>0</v>
      </c>
      <c r="O73" s="72">
        <f t="shared" si="42"/>
        <v>0</v>
      </c>
      <c r="P73" s="75">
        <f>+'2010'!L73+'9420'!P73+'9430'!P73</f>
        <v>0</v>
      </c>
      <c r="Q73" s="75">
        <f>+'2010'!M73+'9420'!Q73+'9430'!Q73</f>
        <v>0</v>
      </c>
      <c r="R73" s="72">
        <f t="shared" si="43"/>
        <v>0</v>
      </c>
      <c r="S73" s="75">
        <f>+'2010'!O73+'9420'!S73+'9430'!S73</f>
        <v>0</v>
      </c>
      <c r="T73" s="75">
        <f>+'2010'!P73+'9420'!T73+'9430'!T73</f>
        <v>0</v>
      </c>
      <c r="U73" s="72">
        <f t="shared" si="44"/>
        <v>0</v>
      </c>
      <c r="V73" s="75">
        <f>+'2010'!R73+'9420'!V73+'9430'!V73</f>
        <v>0</v>
      </c>
      <c r="W73" s="75">
        <f>+'2010'!S73+'9420'!W73+'9430'!W73</f>
        <v>0</v>
      </c>
      <c r="X73" s="72">
        <f t="shared" si="45"/>
        <v>0</v>
      </c>
      <c r="Y73" s="75">
        <f>+'2010'!U73+'9420'!Y73+'9430'!Y73</f>
        <v>0</v>
      </c>
      <c r="Z73" s="75">
        <f>+'2010'!V73+'9420'!Z73+'9430'!Z73</f>
        <v>0</v>
      </c>
      <c r="AA73" s="72">
        <f t="shared" si="46"/>
        <v>0</v>
      </c>
      <c r="AB73" s="75">
        <f>+'2010'!X73+'9420'!AB73+'9430'!AB73</f>
        <v>0</v>
      </c>
      <c r="AC73" s="75">
        <f>+'2010'!Y73+'9420'!AC73+'9430'!AC73</f>
        <v>0</v>
      </c>
      <c r="AD73" s="72">
        <f t="shared" si="47"/>
        <v>0</v>
      </c>
      <c r="AE73" s="75">
        <f>+'2010'!AA73+'9420'!AE73+'9430'!AE73</f>
        <v>0</v>
      </c>
      <c r="AF73" s="75">
        <f>+'2010'!AB73+'9420'!AF73+'9430'!AF73</f>
        <v>0</v>
      </c>
      <c r="AG73" s="72">
        <f t="shared" si="48"/>
        <v>0</v>
      </c>
      <c r="AH73" s="75">
        <f>+'2010'!AD73+'9420'!AH73+'9430'!AH73</f>
        <v>0</v>
      </c>
      <c r="AI73" s="75">
        <f>+'2010'!AE73+'9420'!AI73+'9430'!AI73</f>
        <v>0</v>
      </c>
      <c r="AJ73" s="72">
        <f t="shared" si="49"/>
        <v>0</v>
      </c>
      <c r="AK73" s="75">
        <f>+'2010'!AG73+'9420'!AK73+'9430'!AK73</f>
        <v>0</v>
      </c>
      <c r="AL73" s="75">
        <f>+'2010'!AH73+'9420'!AL73+'9430'!AL73</f>
        <v>0</v>
      </c>
      <c r="AM73" s="72">
        <f t="shared" si="50"/>
        <v>0</v>
      </c>
      <c r="AN73" s="75">
        <f>+'2010'!AJ73+'9420'!AN73+'9430'!AN73</f>
        <v>0</v>
      </c>
      <c r="AO73" s="75">
        <f>+'2010'!AK73+'9420'!AO73+'9430'!AO73</f>
        <v>0</v>
      </c>
      <c r="AP73" s="72">
        <f t="shared" si="51"/>
        <v>0</v>
      </c>
      <c r="AQ73" s="75">
        <f>+'2010'!AM73+'9420'!AQ73+'9430'!AQ73</f>
        <v>0</v>
      </c>
      <c r="AR73" s="75">
        <f>+'2010'!AN73+'9420'!AR73+'9430'!AR73</f>
        <v>0</v>
      </c>
      <c r="AS73" s="72">
        <f t="shared" si="52"/>
        <v>0</v>
      </c>
      <c r="AT73" s="75">
        <f>+'2010'!AP73+'9420'!AT73+'9430'!AT73</f>
        <v>0</v>
      </c>
      <c r="AU73" s="75">
        <f>+'2010'!AQ73+'9420'!AU73+'9430'!AU73</f>
        <v>0</v>
      </c>
      <c r="AV73" s="72">
        <f t="shared" si="53"/>
        <v>0</v>
      </c>
      <c r="AW73" s="75">
        <f>+'2010'!AS73+'9420'!AW73+'9430'!AW73</f>
        <v>0</v>
      </c>
      <c r="AX73" s="75">
        <f>+'2010'!AT73+'9420'!AX73+'9430'!AX73</f>
        <v>0</v>
      </c>
      <c r="AY73" s="72">
        <f t="shared" si="54"/>
        <v>0</v>
      </c>
      <c r="AZ73" s="75">
        <f>+'2010'!AV73+'9420'!AZ73+'9430'!AZ73</f>
        <v>0</v>
      </c>
      <c r="BA73" s="75">
        <f>+'2010'!AW73+'9420'!BA73+'9430'!BA73</f>
        <v>0</v>
      </c>
      <c r="BB73" s="72">
        <f t="shared" si="55"/>
        <v>0</v>
      </c>
      <c r="BC73" s="75">
        <f>+'2010'!AY73+'9420'!BC73+'9430'!BC73</f>
        <v>0</v>
      </c>
      <c r="BD73" s="75">
        <f>+'2010'!AZ73+'9420'!BD73+'9430'!BD73</f>
        <v>0</v>
      </c>
      <c r="BE73" s="72">
        <f t="shared" si="56"/>
        <v>0</v>
      </c>
      <c r="BF73" s="75">
        <f>+'2010'!BB73+'9420'!BF73+'9430'!BF73</f>
        <v>0</v>
      </c>
      <c r="BG73" s="75">
        <f>+'2010'!BC73+'9420'!BG73+'9430'!BG73</f>
        <v>0</v>
      </c>
      <c r="BH73" s="72">
        <f t="shared" si="57"/>
        <v>0</v>
      </c>
      <c r="BI73" s="75">
        <f>+'2010'!BE73+'9420'!BI73+'9430'!BI73</f>
        <v>0</v>
      </c>
      <c r="BJ73" s="75">
        <f>+'2010'!BF73+'9420'!BJ73+'9430'!BJ73</f>
        <v>0</v>
      </c>
      <c r="BK73" s="72">
        <f t="shared" si="58"/>
        <v>0</v>
      </c>
      <c r="BL73" s="75">
        <f>+'2010'!BH73+'9420'!BL73+'9430'!BL73</f>
        <v>0</v>
      </c>
      <c r="BM73" s="75">
        <f>+'2010'!BI73+'9420'!BM73+'9430'!BM73</f>
        <v>0</v>
      </c>
      <c r="BN73" s="72">
        <f t="shared" si="59"/>
        <v>0</v>
      </c>
      <c r="BO73" s="75">
        <f>+'2010'!BK73+'9420'!BO73+'9430'!BO73</f>
        <v>0</v>
      </c>
      <c r="BP73" s="75">
        <f>+'2010'!BL73+'9420'!BP73+'9430'!BP73</f>
        <v>0</v>
      </c>
      <c r="BQ73" s="72">
        <f t="shared" si="60"/>
        <v>0</v>
      </c>
      <c r="BR73" s="75">
        <f>+'2010'!BN73+'9420'!BR73+'9430'!BR73</f>
        <v>0</v>
      </c>
      <c r="BS73" s="75">
        <f>+'2010'!BO73+'9420'!BS73+'9430'!BS73</f>
        <v>0</v>
      </c>
    </row>
    <row r="74" spans="1:71" ht="17.25" customHeight="1">
      <c r="A74" s="81" t="s">
        <v>63</v>
      </c>
      <c r="B74" s="237" t="s">
        <v>161</v>
      </c>
      <c r="C74" s="227">
        <f t="shared" si="61"/>
        <v>96235.2</v>
      </c>
      <c r="D74" s="229">
        <f>'2010'!D74+'9420'!D74+'9430'!D74</f>
        <v>96235.2</v>
      </c>
      <c r="E74" s="229">
        <f>'2010'!E74+'9420'!E74+'9430'!E74</f>
        <v>0</v>
      </c>
      <c r="F74" s="71"/>
      <c r="G74" s="75"/>
      <c r="H74" s="75"/>
      <c r="I74" s="72"/>
      <c r="J74" s="75"/>
      <c r="K74" s="75">
        <f>+'2010'!G74+'9420'!K74+'9430'!K74</f>
        <v>0</v>
      </c>
      <c r="L74" s="72">
        <f t="shared" si="41"/>
        <v>0</v>
      </c>
      <c r="M74" s="75">
        <f>+'2010'!I74+'9420'!M74+'9430'!M74</f>
        <v>0</v>
      </c>
      <c r="N74" s="75">
        <f>+'2010'!J74+'9420'!N74+'9430'!N74</f>
        <v>0</v>
      </c>
      <c r="O74" s="72">
        <f t="shared" si="42"/>
        <v>0</v>
      </c>
      <c r="P74" s="75">
        <f>+'2010'!L74+'9420'!P74+'9430'!P74</f>
        <v>0</v>
      </c>
      <c r="Q74" s="75">
        <f>+'2010'!M74+'9420'!Q74+'9430'!Q74</f>
        <v>0</v>
      </c>
      <c r="R74" s="72">
        <f t="shared" si="43"/>
        <v>0</v>
      </c>
      <c r="S74" s="75">
        <f>+'2010'!O74+'9420'!S74+'9430'!S74</f>
        <v>0</v>
      </c>
      <c r="T74" s="75">
        <f>+'2010'!P74+'9420'!T74+'9430'!T74</f>
        <v>0</v>
      </c>
      <c r="U74" s="72">
        <f t="shared" si="44"/>
        <v>0</v>
      </c>
      <c r="V74" s="75">
        <f>+'2010'!R74+'9420'!V74+'9430'!V74</f>
        <v>0</v>
      </c>
      <c r="W74" s="75">
        <f>+'2010'!S74+'9420'!W74+'9430'!W74</f>
        <v>0</v>
      </c>
      <c r="X74" s="72">
        <f t="shared" si="45"/>
        <v>0</v>
      </c>
      <c r="Y74" s="75">
        <f>+'2010'!U74+'9420'!Y74+'9430'!Y74</f>
        <v>0</v>
      </c>
      <c r="Z74" s="75">
        <f>+'2010'!V74+'9420'!Z74+'9430'!Z74</f>
        <v>0</v>
      </c>
      <c r="AA74" s="72">
        <f t="shared" si="46"/>
        <v>0</v>
      </c>
      <c r="AB74" s="75">
        <f>+'2010'!X74+'9420'!AB74+'9430'!AB74</f>
        <v>0</v>
      </c>
      <c r="AC74" s="75">
        <f>+'2010'!Y74+'9420'!AC74+'9430'!AC74</f>
        <v>0</v>
      </c>
      <c r="AD74" s="72">
        <f t="shared" si="47"/>
        <v>0</v>
      </c>
      <c r="AE74" s="75">
        <f>+'2010'!AA74+'9420'!AE74+'9430'!AE74</f>
        <v>0</v>
      </c>
      <c r="AF74" s="75">
        <f>+'2010'!AB74+'9420'!AF74+'9430'!AF74</f>
        <v>0</v>
      </c>
      <c r="AG74" s="72">
        <f t="shared" si="48"/>
        <v>0</v>
      </c>
      <c r="AH74" s="75">
        <f>+'2010'!AD74+'9420'!AH74+'9430'!AH74</f>
        <v>0</v>
      </c>
      <c r="AI74" s="75">
        <f>+'2010'!AE74+'9420'!AI74+'9430'!AI74</f>
        <v>0</v>
      </c>
      <c r="AJ74" s="72">
        <f t="shared" si="49"/>
        <v>0</v>
      </c>
      <c r="AK74" s="75">
        <f>+'2010'!AG74+'9420'!AK74+'9430'!AK74</f>
        <v>0</v>
      </c>
      <c r="AL74" s="75">
        <f>+'2010'!AH74+'9420'!AL74+'9430'!AL74</f>
        <v>0</v>
      </c>
      <c r="AM74" s="72">
        <f t="shared" si="50"/>
        <v>0</v>
      </c>
      <c r="AN74" s="75">
        <f>+'2010'!AJ74+'9420'!AN74+'9430'!AN74</f>
        <v>0</v>
      </c>
      <c r="AO74" s="75">
        <f>+'2010'!AK74+'9420'!AO74+'9430'!AO74</f>
        <v>0</v>
      </c>
      <c r="AP74" s="72">
        <f t="shared" si="51"/>
        <v>0</v>
      </c>
      <c r="AQ74" s="75">
        <f>+'2010'!AM74+'9420'!AQ74+'9430'!AQ74</f>
        <v>0</v>
      </c>
      <c r="AR74" s="75">
        <f>+'2010'!AN74+'9420'!AR74+'9430'!AR74</f>
        <v>0</v>
      </c>
      <c r="AS74" s="72">
        <f t="shared" si="52"/>
        <v>0</v>
      </c>
      <c r="AT74" s="75">
        <f>+'2010'!AP74+'9420'!AT74+'9430'!AT74</f>
        <v>0</v>
      </c>
      <c r="AU74" s="75">
        <f>+'2010'!AQ74+'9420'!AU74+'9430'!AU74</f>
        <v>0</v>
      </c>
      <c r="AV74" s="72">
        <f t="shared" si="53"/>
        <v>0</v>
      </c>
      <c r="AW74" s="75">
        <f>+'2010'!AS74+'9420'!AW74+'9430'!AW74</f>
        <v>0</v>
      </c>
      <c r="AX74" s="75">
        <f>+'2010'!AT74+'9420'!AX74+'9430'!AX74</f>
        <v>0</v>
      </c>
      <c r="AY74" s="72">
        <f t="shared" si="54"/>
        <v>0</v>
      </c>
      <c r="AZ74" s="75">
        <f>+'2010'!AV74+'9420'!AZ74+'9430'!AZ74</f>
        <v>0</v>
      </c>
      <c r="BA74" s="75">
        <f>+'2010'!AW74+'9420'!BA74+'9430'!BA74</f>
        <v>0</v>
      </c>
      <c r="BB74" s="72">
        <f t="shared" si="55"/>
        <v>0</v>
      </c>
      <c r="BC74" s="75">
        <f>+'2010'!AY74+'9420'!BC74+'9430'!BC74</f>
        <v>0</v>
      </c>
      <c r="BD74" s="75">
        <f>+'2010'!AZ74+'9420'!BD74+'9430'!BD74</f>
        <v>0</v>
      </c>
      <c r="BE74" s="72">
        <f t="shared" si="56"/>
        <v>0</v>
      </c>
      <c r="BF74" s="75">
        <f>+'2010'!BB74+'9420'!BF74+'9430'!BF74</f>
        <v>0</v>
      </c>
      <c r="BG74" s="75">
        <f>+'2010'!BC74+'9420'!BG74+'9430'!BG74</f>
        <v>0</v>
      </c>
      <c r="BH74" s="72">
        <f t="shared" si="57"/>
        <v>0</v>
      </c>
      <c r="BI74" s="75">
        <f>+'2010'!BE74+'9420'!BI74+'9430'!BI74</f>
        <v>0</v>
      </c>
      <c r="BJ74" s="75">
        <f>+'2010'!BF74+'9420'!BJ74+'9430'!BJ74</f>
        <v>0</v>
      </c>
      <c r="BK74" s="72">
        <f t="shared" si="58"/>
        <v>0</v>
      </c>
      <c r="BL74" s="75">
        <f>+'2010'!BH74+'9420'!BL74+'9430'!BL74</f>
        <v>0</v>
      </c>
      <c r="BM74" s="75">
        <f>+'2010'!BI74+'9420'!BM74+'9430'!BM74</f>
        <v>0</v>
      </c>
      <c r="BN74" s="72">
        <f t="shared" si="59"/>
        <v>0</v>
      </c>
      <c r="BO74" s="75">
        <f>+'2010'!BK74+'9420'!BO74+'9430'!BO74</f>
        <v>0</v>
      </c>
      <c r="BP74" s="75">
        <f>+'2010'!BL74+'9420'!BP74+'9430'!BP74</f>
        <v>0</v>
      </c>
      <c r="BQ74" s="72">
        <f t="shared" si="60"/>
        <v>0</v>
      </c>
      <c r="BR74" s="75">
        <f>+'2010'!BN74+'9420'!BR74+'9430'!BR74</f>
        <v>0</v>
      </c>
      <c r="BS74" s="75">
        <f>+'2010'!BO74+'9420'!BS74+'9430'!BS74</f>
        <v>0</v>
      </c>
    </row>
    <row r="75" spans="1:71" ht="15">
      <c r="A75" s="81" t="s">
        <v>64</v>
      </c>
      <c r="B75" s="74" t="s">
        <v>162</v>
      </c>
      <c r="C75" s="227">
        <f t="shared" si="61"/>
        <v>2000</v>
      </c>
      <c r="D75" s="229">
        <f>'2010'!D75+'9420'!D75+'9430'!D75</f>
        <v>0</v>
      </c>
      <c r="E75" s="229">
        <f>'2010'!E75+'9420'!E75+'9430'!E75</f>
        <v>2000</v>
      </c>
      <c r="F75" s="71"/>
      <c r="G75" s="75"/>
      <c r="H75" s="75"/>
      <c r="I75" s="72"/>
      <c r="J75" s="75"/>
      <c r="K75" s="75">
        <f>+'2010'!G75+'9420'!K75+'9430'!K75</f>
        <v>0</v>
      </c>
      <c r="L75" s="72">
        <f t="shared" si="41"/>
        <v>0</v>
      </c>
      <c r="M75" s="75">
        <f>+'2010'!I75+'9420'!M75+'9430'!M75</f>
        <v>0</v>
      </c>
      <c r="N75" s="75">
        <f>+'2010'!J75+'9420'!N75+'9430'!N75</f>
        <v>0</v>
      </c>
      <c r="O75" s="72">
        <f t="shared" si="42"/>
        <v>0</v>
      </c>
      <c r="P75" s="75">
        <f>+'2010'!L75+'9420'!P75+'9430'!P75</f>
        <v>0</v>
      </c>
      <c r="Q75" s="75">
        <f>+'2010'!M75+'9420'!Q75+'9430'!Q75</f>
        <v>0</v>
      </c>
      <c r="R75" s="72">
        <f t="shared" si="43"/>
        <v>0</v>
      </c>
      <c r="S75" s="75">
        <f>+'2010'!O75+'9420'!S75+'9430'!S75</f>
        <v>0</v>
      </c>
      <c r="T75" s="75">
        <f>+'2010'!P75+'9420'!T75+'9430'!T75</f>
        <v>0</v>
      </c>
      <c r="U75" s="72">
        <f t="shared" si="44"/>
        <v>0</v>
      </c>
      <c r="V75" s="75">
        <f>+'2010'!R75+'9420'!V75+'9430'!V75</f>
        <v>0</v>
      </c>
      <c r="W75" s="75">
        <f>+'2010'!S75+'9420'!W75+'9430'!W75</f>
        <v>0</v>
      </c>
      <c r="X75" s="72">
        <f t="shared" si="45"/>
        <v>0</v>
      </c>
      <c r="Y75" s="75">
        <f>+'2010'!U75+'9420'!Y75+'9430'!Y75</f>
        <v>0</v>
      </c>
      <c r="Z75" s="75">
        <f>+'2010'!V75+'9420'!Z75+'9430'!Z75</f>
        <v>0</v>
      </c>
      <c r="AA75" s="72">
        <f t="shared" si="46"/>
        <v>0</v>
      </c>
      <c r="AB75" s="75">
        <f>+'2010'!X75+'9420'!AB75+'9430'!AB75</f>
        <v>0</v>
      </c>
      <c r="AC75" s="75">
        <f>+'2010'!Y75+'9420'!AC75+'9430'!AC75</f>
        <v>0</v>
      </c>
      <c r="AD75" s="72">
        <f t="shared" si="47"/>
        <v>0</v>
      </c>
      <c r="AE75" s="75">
        <f>+'2010'!AA75+'9420'!AE75+'9430'!AE75</f>
        <v>0</v>
      </c>
      <c r="AF75" s="75">
        <f>+'2010'!AB75+'9420'!AF75+'9430'!AF75</f>
        <v>0</v>
      </c>
      <c r="AG75" s="72">
        <f t="shared" si="48"/>
        <v>0</v>
      </c>
      <c r="AH75" s="75">
        <f>+'2010'!AD75+'9420'!AH75+'9430'!AH75</f>
        <v>0</v>
      </c>
      <c r="AI75" s="75">
        <f>+'2010'!AE75+'9420'!AI75+'9430'!AI75</f>
        <v>0</v>
      </c>
      <c r="AJ75" s="72">
        <f t="shared" si="49"/>
        <v>0</v>
      </c>
      <c r="AK75" s="75">
        <f>+'2010'!AG75+'9420'!AK75+'9430'!AK75</f>
        <v>0</v>
      </c>
      <c r="AL75" s="75">
        <f>+'2010'!AH75+'9420'!AL75+'9430'!AL75</f>
        <v>0</v>
      </c>
      <c r="AM75" s="72">
        <f t="shared" si="50"/>
        <v>0</v>
      </c>
      <c r="AN75" s="75">
        <f>+'2010'!AJ75+'9420'!AN75+'9430'!AN75</f>
        <v>0</v>
      </c>
      <c r="AO75" s="75">
        <f>+'2010'!AK75+'9420'!AO75+'9430'!AO75</f>
        <v>0</v>
      </c>
      <c r="AP75" s="72">
        <f t="shared" si="51"/>
        <v>0</v>
      </c>
      <c r="AQ75" s="75">
        <f>+'2010'!AM75+'9420'!AQ75+'9430'!AQ75</f>
        <v>0</v>
      </c>
      <c r="AR75" s="75">
        <f>+'2010'!AN75+'9420'!AR75+'9430'!AR75</f>
        <v>0</v>
      </c>
      <c r="AS75" s="72">
        <f t="shared" si="52"/>
        <v>0</v>
      </c>
      <c r="AT75" s="75">
        <f>+'2010'!AP75+'9420'!AT75+'9430'!AT75</f>
        <v>0</v>
      </c>
      <c r="AU75" s="75">
        <f>+'2010'!AQ75+'9420'!AU75+'9430'!AU75</f>
        <v>0</v>
      </c>
      <c r="AV75" s="72">
        <f t="shared" si="53"/>
        <v>0</v>
      </c>
      <c r="AW75" s="75">
        <f>+'2010'!AS75+'9420'!AW75+'9430'!AW75</f>
        <v>0</v>
      </c>
      <c r="AX75" s="75">
        <f>+'2010'!AT75+'9420'!AX75+'9430'!AX75</f>
        <v>0</v>
      </c>
      <c r="AY75" s="72">
        <f t="shared" si="54"/>
        <v>0</v>
      </c>
      <c r="AZ75" s="75">
        <f>+'2010'!AV75+'9420'!AZ75+'9430'!AZ75</f>
        <v>0</v>
      </c>
      <c r="BA75" s="75">
        <f>+'2010'!AW75+'9420'!BA75+'9430'!BA75</f>
        <v>0</v>
      </c>
      <c r="BB75" s="72">
        <f t="shared" si="55"/>
        <v>0</v>
      </c>
      <c r="BC75" s="75">
        <f>+'2010'!AY75+'9420'!BC75+'9430'!BC75</f>
        <v>0</v>
      </c>
      <c r="BD75" s="75">
        <f>+'2010'!AZ75+'9420'!BD75+'9430'!BD75</f>
        <v>0</v>
      </c>
      <c r="BE75" s="72">
        <f t="shared" si="56"/>
        <v>0</v>
      </c>
      <c r="BF75" s="75">
        <f>+'2010'!BB75+'9420'!BF75+'9430'!BF75</f>
        <v>0</v>
      </c>
      <c r="BG75" s="75">
        <f>+'2010'!BC75+'9420'!BG75+'9430'!BG75</f>
        <v>0</v>
      </c>
      <c r="BH75" s="72">
        <f t="shared" si="57"/>
        <v>0</v>
      </c>
      <c r="BI75" s="75">
        <f>+'2010'!BE75+'9420'!BI75+'9430'!BI75</f>
        <v>0</v>
      </c>
      <c r="BJ75" s="75">
        <f>+'2010'!BF75+'9420'!BJ75+'9430'!BJ75</f>
        <v>0</v>
      </c>
      <c r="BK75" s="72">
        <f t="shared" si="58"/>
        <v>0</v>
      </c>
      <c r="BL75" s="75">
        <f>+'2010'!BH75+'9420'!BL75+'9430'!BL75</f>
        <v>0</v>
      </c>
      <c r="BM75" s="75">
        <f>+'2010'!BI75+'9420'!BM75+'9430'!BM75</f>
        <v>0</v>
      </c>
      <c r="BN75" s="72">
        <f t="shared" si="59"/>
        <v>0</v>
      </c>
      <c r="BO75" s="75">
        <f>+'2010'!BK75+'9420'!BO75+'9430'!BO75</f>
        <v>0</v>
      </c>
      <c r="BP75" s="75">
        <f>+'2010'!BL75+'9420'!BP75+'9430'!BP75</f>
        <v>0</v>
      </c>
      <c r="BQ75" s="72">
        <f t="shared" si="60"/>
        <v>0</v>
      </c>
      <c r="BR75" s="75">
        <f>+'2010'!BN75+'9420'!BR75+'9430'!BR75</f>
        <v>0</v>
      </c>
      <c r="BS75" s="75">
        <f>+'2010'!BO75+'9420'!BS75+'9430'!BS75</f>
        <v>0</v>
      </c>
    </row>
    <row r="76" spans="1:71" ht="15.75" thickBot="1">
      <c r="A76" s="73"/>
      <c r="B76" s="70" t="s">
        <v>163</v>
      </c>
      <c r="C76" s="227">
        <f>+D76+E76</f>
        <v>4098362.9017975</v>
      </c>
      <c r="D76" s="251">
        <f>D6+D17+D30+D31+D32+D36</f>
        <v>3856216.55053474</v>
      </c>
      <c r="E76" s="266">
        <f>+E6+E17+E32+E36+E30+E31</f>
        <v>242146.35126276003</v>
      </c>
      <c r="F76" s="72"/>
      <c r="G76" s="75"/>
      <c r="H76" s="72"/>
      <c r="I76" s="72"/>
      <c r="J76" s="221"/>
      <c r="K76" s="82">
        <f>+K6+K17+K32+K36</f>
        <v>0</v>
      </c>
      <c r="L76" s="82">
        <f>+M76+N76</f>
        <v>0</v>
      </c>
      <c r="M76" s="82">
        <f>+M6+M17+M32+M36</f>
        <v>0</v>
      </c>
      <c r="N76" s="82">
        <f>+N6+N17+N32+N36</f>
        <v>0</v>
      </c>
      <c r="O76" s="82">
        <f>+P76+Q76</f>
        <v>0</v>
      </c>
      <c r="P76" s="82">
        <f>+P6+P17+P32+P36</f>
        <v>0</v>
      </c>
      <c r="Q76" s="82">
        <f>+Q6+Q17+Q32+Q36</f>
        <v>0</v>
      </c>
      <c r="R76" s="82">
        <f>+S76+T76</f>
        <v>0</v>
      </c>
      <c r="S76" s="82">
        <f>+S6+S17+S32+S36</f>
        <v>0</v>
      </c>
      <c r="T76" s="82">
        <f>+T6+T17+T32+T36</f>
        <v>0</v>
      </c>
      <c r="U76" s="82">
        <f>+V76+W76</f>
        <v>0</v>
      </c>
      <c r="V76" s="82">
        <f>+V6+V17+V32+V36</f>
        <v>0</v>
      </c>
      <c r="W76" s="82">
        <f>+W6+W17+W32+W36</f>
        <v>0</v>
      </c>
      <c r="X76" s="82">
        <f>+Y76+Z76</f>
        <v>0</v>
      </c>
      <c r="Y76" s="82">
        <f>+Y6+Y17+Y32+Y36</f>
        <v>0</v>
      </c>
      <c r="Z76" s="82">
        <f>+Z6+Z17+Z32+Z36</f>
        <v>0</v>
      </c>
      <c r="AA76" s="82">
        <f>+AB76+AC76</f>
        <v>0</v>
      </c>
      <c r="AB76" s="82">
        <f>+AB6+AB17+AB32+AB36</f>
        <v>0</v>
      </c>
      <c r="AC76" s="82">
        <f>+AC6+AC17+AC32+AC36</f>
        <v>0</v>
      </c>
      <c r="AD76" s="82">
        <f>+AE76+AF76</f>
        <v>0</v>
      </c>
      <c r="AE76" s="82">
        <f>+AE6+AE17+AE32+AE36</f>
        <v>0</v>
      </c>
      <c r="AF76" s="82">
        <f>+AF6+AF17+AF32+AF36</f>
        <v>0</v>
      </c>
      <c r="AG76" s="82">
        <f>+AH76+AI76</f>
        <v>0</v>
      </c>
      <c r="AH76" s="82">
        <f>+AH6+AH17+AH32+AH36</f>
        <v>0</v>
      </c>
      <c r="AI76" s="82">
        <f>+AI6+AI17+AI32+AI36</f>
        <v>0</v>
      </c>
      <c r="AJ76" s="82">
        <f>+AK76+AL76</f>
        <v>0</v>
      </c>
      <c r="AK76" s="82">
        <f>+AK6+AK17+AK32+AK36</f>
        <v>0</v>
      </c>
      <c r="AL76" s="82">
        <f>+AL6+AL17+AL32+AL36</f>
        <v>0</v>
      </c>
      <c r="AM76" s="82">
        <f>+AN76+AO76</f>
        <v>0</v>
      </c>
      <c r="AN76" s="82">
        <f>+AN6+AN17+AN32+AN36</f>
        <v>0</v>
      </c>
      <c r="AO76" s="82">
        <f>+AO6+AO17+AO32+AO36</f>
        <v>0</v>
      </c>
      <c r="AP76" s="82">
        <f>+AQ76+AR76</f>
        <v>0</v>
      </c>
      <c r="AQ76" s="82">
        <f>+AQ6+AQ17+AQ32+AQ36</f>
        <v>0</v>
      </c>
      <c r="AR76" s="82">
        <f>+AR6+AR17+AR32+AR36</f>
        <v>0</v>
      </c>
      <c r="AS76" s="82">
        <f>+AT76+AU76</f>
        <v>0</v>
      </c>
      <c r="AT76" s="82">
        <f>+AT6+AT17+AT32+AT36</f>
        <v>0</v>
      </c>
      <c r="AU76" s="82">
        <f>+AU6+AU17+AU32+AU36</f>
        <v>0</v>
      </c>
      <c r="AV76" s="82">
        <f>+AW76+AX76</f>
        <v>0</v>
      </c>
      <c r="AW76" s="82">
        <f>+AW6+AW17+AW32+AW36</f>
        <v>0</v>
      </c>
      <c r="AX76" s="82">
        <f>+AX6+AX17+AX32+AX36</f>
        <v>0</v>
      </c>
      <c r="AY76" s="82">
        <f>+AZ76+BA76</f>
        <v>0</v>
      </c>
      <c r="AZ76" s="82">
        <f>+AZ6+AZ17+AZ32+AZ36</f>
        <v>0</v>
      </c>
      <c r="BA76" s="82">
        <f>+BA6+BA17+BA32+BA36</f>
        <v>0</v>
      </c>
      <c r="BB76" s="82">
        <f>+BC76+BD76</f>
        <v>0</v>
      </c>
      <c r="BC76" s="82">
        <f>+BC6+BC17+BC32+BC36</f>
        <v>0</v>
      </c>
      <c r="BD76" s="82">
        <f>+BD6+BD17+BD32+BD36</f>
        <v>0</v>
      </c>
      <c r="BE76" s="82">
        <f>+BF76+BG76</f>
        <v>0</v>
      </c>
      <c r="BF76" s="82">
        <f>+BF6+BF17+BF32+BF36</f>
        <v>0</v>
      </c>
      <c r="BG76" s="82">
        <f>+BG6+BG17+BG32+BG36</f>
        <v>0</v>
      </c>
      <c r="BH76" s="82">
        <f>+BI76+BJ76</f>
        <v>0</v>
      </c>
      <c r="BI76" s="82">
        <f>+BI6+BI17+BI32+BI36</f>
        <v>0</v>
      </c>
      <c r="BJ76" s="82">
        <f>+BJ6+BJ17+BJ32+BJ36</f>
        <v>0</v>
      </c>
      <c r="BK76" s="82">
        <f>+BL76+BM76</f>
        <v>0</v>
      </c>
      <c r="BL76" s="82">
        <f>+BL6+BL17+BL32+BL36</f>
        <v>0</v>
      </c>
      <c r="BM76" s="82">
        <f>+BM6+BM17+BM32+BM36</f>
        <v>0</v>
      </c>
      <c r="BN76" s="82">
        <f>+BO76+BP76</f>
        <v>0</v>
      </c>
      <c r="BO76" s="82">
        <f>+BO6+BO17+BO32+BO36</f>
        <v>0</v>
      </c>
      <c r="BP76" s="82">
        <f>+BP6+BP17+BP32+BP36</f>
        <v>0</v>
      </c>
      <c r="BQ76" s="82">
        <f>+BR76+BS76</f>
        <v>0</v>
      </c>
      <c r="BR76" s="82">
        <f>+BR6+BR17+BR32+BR36</f>
        <v>0</v>
      </c>
      <c r="BS76" s="82">
        <f>+BS6+BS17+BS32+BS36</f>
        <v>0</v>
      </c>
    </row>
    <row r="77" spans="1:71" ht="12.75">
      <c r="A77" s="83"/>
      <c r="B77" s="84"/>
      <c r="D77" s="85"/>
      <c r="E77" s="85"/>
      <c r="F77" s="72"/>
      <c r="G77" s="75"/>
      <c r="H77" s="110"/>
      <c r="I77" s="72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</row>
    <row r="78" spans="1:71" ht="12.75">
      <c r="A78" s="83"/>
      <c r="B78" s="84"/>
      <c r="D78" s="85"/>
      <c r="E78" s="85"/>
      <c r="F78" s="72"/>
      <c r="G78" s="75"/>
      <c r="H78" s="110"/>
      <c r="I78" s="72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</row>
    <row r="79" spans="1:71" ht="15.75">
      <c r="A79" s="83"/>
      <c r="B79" s="87" t="s">
        <v>164</v>
      </c>
      <c r="C79" s="88"/>
      <c r="D79" s="55"/>
      <c r="E79" s="54" t="s">
        <v>175</v>
      </c>
      <c r="F79" s="72"/>
      <c r="G79" s="75"/>
      <c r="H79" s="222"/>
      <c r="I79" s="72"/>
      <c r="J79" s="89"/>
      <c r="K79" s="90"/>
      <c r="L79" s="90"/>
      <c r="M79" s="89"/>
      <c r="N79" s="90"/>
      <c r="O79" s="90"/>
      <c r="P79" s="89"/>
      <c r="Q79" s="90"/>
      <c r="R79" s="90"/>
      <c r="S79" s="89"/>
      <c r="T79" s="90"/>
      <c r="U79" s="90"/>
      <c r="V79" s="89"/>
      <c r="W79" s="90"/>
      <c r="X79" s="90"/>
      <c r="Y79" s="89"/>
      <c r="Z79" s="90"/>
      <c r="AA79" s="90"/>
      <c r="AB79" s="89"/>
      <c r="AC79" s="90"/>
      <c r="AD79" s="90"/>
      <c r="AE79" s="89"/>
      <c r="AF79" s="90"/>
      <c r="AG79" s="90"/>
      <c r="AH79" s="89"/>
      <c r="AI79" s="90"/>
      <c r="AJ79" s="90"/>
      <c r="AK79" s="89"/>
      <c r="AL79" s="90"/>
      <c r="AM79" s="90"/>
      <c r="AN79" s="89"/>
      <c r="AO79" s="90"/>
      <c r="AP79" s="90"/>
      <c r="AQ79" s="89"/>
      <c r="AR79" s="90"/>
      <c r="AS79" s="90"/>
      <c r="AT79" s="89"/>
      <c r="AU79" s="90"/>
      <c r="AV79" s="90"/>
      <c r="AW79" s="89"/>
      <c r="AX79" s="90"/>
      <c r="AY79" s="90"/>
      <c r="AZ79" s="89"/>
      <c r="BA79" s="90"/>
      <c r="BB79" s="90"/>
      <c r="BC79" s="89"/>
      <c r="BD79" s="90"/>
      <c r="BE79" s="90"/>
      <c r="BF79" s="89"/>
      <c r="BG79" s="90"/>
      <c r="BH79" s="90"/>
      <c r="BI79" s="89"/>
      <c r="BJ79" s="90"/>
      <c r="BK79" s="90"/>
      <c r="BL79" s="89"/>
      <c r="BM79" s="90"/>
      <c r="BN79" s="90"/>
      <c r="BO79" s="89"/>
      <c r="BP79" s="90"/>
      <c r="BQ79" s="90"/>
      <c r="BR79" s="89"/>
      <c r="BS79" s="90"/>
    </row>
    <row r="80" spans="1:71" ht="15.75">
      <c r="A80" s="83"/>
      <c r="B80" s="87"/>
      <c r="C80" s="57" t="s">
        <v>166</v>
      </c>
      <c r="D80" s="91"/>
      <c r="E80" s="55" t="s">
        <v>167</v>
      </c>
      <c r="F80" s="72"/>
      <c r="G80" s="75"/>
      <c r="H80" s="223"/>
      <c r="I80" s="72"/>
      <c r="J80" s="89"/>
      <c r="K80" s="92" t="s">
        <v>4</v>
      </c>
      <c r="L80" s="92" t="s">
        <v>3</v>
      </c>
      <c r="M80" s="89"/>
      <c r="N80" s="92" t="s">
        <v>4</v>
      </c>
      <c r="O80" s="92" t="s">
        <v>3</v>
      </c>
      <c r="P80" s="89"/>
      <c r="Q80" s="92" t="s">
        <v>4</v>
      </c>
      <c r="R80" s="92" t="s">
        <v>3</v>
      </c>
      <c r="S80" s="89"/>
      <c r="T80" s="92" t="s">
        <v>4</v>
      </c>
      <c r="U80" s="92" t="s">
        <v>3</v>
      </c>
      <c r="V80" s="89"/>
      <c r="W80" s="92" t="s">
        <v>4</v>
      </c>
      <c r="X80" s="92" t="s">
        <v>3</v>
      </c>
      <c r="Y80" s="89"/>
      <c r="Z80" s="92" t="s">
        <v>4</v>
      </c>
      <c r="AA80" s="92" t="s">
        <v>3</v>
      </c>
      <c r="AB80" s="89"/>
      <c r="AC80" s="92" t="s">
        <v>4</v>
      </c>
      <c r="AD80" s="92" t="s">
        <v>3</v>
      </c>
      <c r="AE80" s="89"/>
      <c r="AF80" s="92" t="s">
        <v>4</v>
      </c>
      <c r="AG80" s="92" t="s">
        <v>3</v>
      </c>
      <c r="AH80" s="89"/>
      <c r="AI80" s="92" t="s">
        <v>4</v>
      </c>
      <c r="AJ80" s="92" t="s">
        <v>3</v>
      </c>
      <c r="AK80" s="89"/>
      <c r="AL80" s="92" t="s">
        <v>4</v>
      </c>
      <c r="AM80" s="92" t="s">
        <v>3</v>
      </c>
      <c r="AN80" s="89"/>
      <c r="AO80" s="92" t="s">
        <v>4</v>
      </c>
      <c r="AP80" s="92" t="s">
        <v>3</v>
      </c>
      <c r="AQ80" s="89"/>
      <c r="AR80" s="92" t="s">
        <v>4</v>
      </c>
      <c r="AS80" s="92" t="s">
        <v>3</v>
      </c>
      <c r="AT80" s="89"/>
      <c r="AU80" s="92" t="s">
        <v>4</v>
      </c>
      <c r="AV80" s="92" t="s">
        <v>3</v>
      </c>
      <c r="AW80" s="89"/>
      <c r="AX80" s="92" t="s">
        <v>4</v>
      </c>
      <c r="AY80" s="92" t="s">
        <v>3</v>
      </c>
      <c r="AZ80" s="89"/>
      <c r="BA80" s="92" t="s">
        <v>4</v>
      </c>
      <c r="BB80" s="92" t="s">
        <v>3</v>
      </c>
      <c r="BC80" s="89"/>
      <c r="BD80" s="92" t="s">
        <v>4</v>
      </c>
      <c r="BE80" s="92" t="s">
        <v>3</v>
      </c>
      <c r="BF80" s="89"/>
      <c r="BG80" s="92" t="s">
        <v>4</v>
      </c>
      <c r="BH80" s="92" t="s">
        <v>3</v>
      </c>
      <c r="BI80" s="89"/>
      <c r="BJ80" s="92" t="s">
        <v>4</v>
      </c>
      <c r="BK80" s="92" t="s">
        <v>3</v>
      </c>
      <c r="BL80" s="89"/>
      <c r="BM80" s="92" t="s">
        <v>4</v>
      </c>
      <c r="BN80" s="92" t="s">
        <v>3</v>
      </c>
      <c r="BO80" s="89"/>
      <c r="BP80" s="92" t="s">
        <v>4</v>
      </c>
      <c r="BQ80" s="92" t="s">
        <v>3</v>
      </c>
      <c r="BR80" s="89"/>
      <c r="BS80" s="92" t="s">
        <v>4</v>
      </c>
    </row>
    <row r="81" spans="1:71" ht="15.75">
      <c r="A81" s="83"/>
      <c r="B81" s="87"/>
      <c r="C81" s="93"/>
      <c r="D81" s="91"/>
      <c r="E81" s="56"/>
      <c r="F81" s="72"/>
      <c r="G81" s="75"/>
      <c r="H81" s="224"/>
      <c r="I81" s="72"/>
      <c r="J81" s="89"/>
      <c r="K81" s="94"/>
      <c r="L81" s="94"/>
      <c r="M81" s="89"/>
      <c r="N81" s="94"/>
      <c r="O81" s="94"/>
      <c r="P81" s="89"/>
      <c r="Q81" s="94"/>
      <c r="R81" s="94"/>
      <c r="S81" s="89"/>
      <c r="T81" s="94"/>
      <c r="U81" s="94"/>
      <c r="V81" s="89"/>
      <c r="W81" s="94"/>
      <c r="X81" s="94"/>
      <c r="Y81" s="89"/>
      <c r="Z81" s="94"/>
      <c r="AA81" s="94"/>
      <c r="AB81" s="89"/>
      <c r="AC81" s="94"/>
      <c r="AD81" s="94"/>
      <c r="AE81" s="89"/>
      <c r="AF81" s="94"/>
      <c r="AG81" s="94"/>
      <c r="AH81" s="89"/>
      <c r="AI81" s="94"/>
      <c r="AJ81" s="94"/>
      <c r="AK81" s="89"/>
      <c r="AL81" s="94"/>
      <c r="AM81" s="94"/>
      <c r="AN81" s="89"/>
      <c r="AO81" s="94"/>
      <c r="AP81" s="94"/>
      <c r="AQ81" s="89"/>
      <c r="AR81" s="94"/>
      <c r="AS81" s="94"/>
      <c r="AT81" s="89"/>
      <c r="AU81" s="94"/>
      <c r="AV81" s="94"/>
      <c r="AW81" s="89"/>
      <c r="AX81" s="94"/>
      <c r="AY81" s="94"/>
      <c r="AZ81" s="89"/>
      <c r="BA81" s="94"/>
      <c r="BB81" s="94"/>
      <c r="BC81" s="89"/>
      <c r="BD81" s="94"/>
      <c r="BE81" s="94"/>
      <c r="BF81" s="89"/>
      <c r="BG81" s="94"/>
      <c r="BH81" s="94"/>
      <c r="BI81" s="89"/>
      <c r="BJ81" s="94"/>
      <c r="BK81" s="94"/>
      <c r="BL81" s="89"/>
      <c r="BM81" s="94"/>
      <c r="BN81" s="94"/>
      <c r="BO81" s="89"/>
      <c r="BP81" s="94"/>
      <c r="BQ81" s="94"/>
      <c r="BR81" s="89"/>
      <c r="BS81" s="94"/>
    </row>
    <row r="82" spans="1:71" ht="15.75">
      <c r="A82" s="83"/>
      <c r="B82" s="87" t="s">
        <v>165</v>
      </c>
      <c r="C82" s="95"/>
      <c r="D82" s="96"/>
      <c r="E82" s="57" t="s">
        <v>176</v>
      </c>
      <c r="F82" s="72"/>
      <c r="G82" s="75"/>
      <c r="H82" s="224"/>
      <c r="I82" s="224"/>
      <c r="J82" s="89"/>
      <c r="K82" s="97"/>
      <c r="L82" s="97"/>
      <c r="M82" s="89"/>
      <c r="N82" s="97"/>
      <c r="O82" s="97"/>
      <c r="P82" s="89"/>
      <c r="Q82" s="97"/>
      <c r="R82" s="97"/>
      <c r="S82" s="89"/>
      <c r="T82" s="97"/>
      <c r="U82" s="97"/>
      <c r="V82" s="89"/>
      <c r="W82" s="97"/>
      <c r="X82" s="97"/>
      <c r="Y82" s="89"/>
      <c r="Z82" s="97"/>
      <c r="AA82" s="97"/>
      <c r="AB82" s="89"/>
      <c r="AC82" s="97"/>
      <c r="AD82" s="97"/>
      <c r="AE82" s="89"/>
      <c r="AF82" s="97"/>
      <c r="AG82" s="97"/>
      <c r="AH82" s="89"/>
      <c r="AI82" s="97"/>
      <c r="AJ82" s="97"/>
      <c r="AK82" s="89"/>
      <c r="AL82" s="97"/>
      <c r="AM82" s="97"/>
      <c r="AN82" s="89"/>
      <c r="AO82" s="97"/>
      <c r="AP82" s="97"/>
      <c r="AQ82" s="89"/>
      <c r="AR82" s="97"/>
      <c r="AS82" s="97"/>
      <c r="AT82" s="89"/>
      <c r="AU82" s="97"/>
      <c r="AV82" s="97"/>
      <c r="AW82" s="89"/>
      <c r="AX82" s="97"/>
      <c r="AY82" s="97"/>
      <c r="AZ82" s="89"/>
      <c r="BA82" s="97"/>
      <c r="BB82" s="97"/>
      <c r="BC82" s="89"/>
      <c r="BD82" s="97"/>
      <c r="BE82" s="97"/>
      <c r="BF82" s="89"/>
      <c r="BG82" s="97"/>
      <c r="BH82" s="97"/>
      <c r="BI82" s="89"/>
      <c r="BJ82" s="97"/>
      <c r="BK82" s="97"/>
      <c r="BL82" s="89"/>
      <c r="BM82" s="97"/>
      <c r="BN82" s="97"/>
      <c r="BO82" s="89"/>
      <c r="BP82" s="97"/>
      <c r="BQ82" s="97"/>
      <c r="BR82" s="89"/>
      <c r="BS82" s="97"/>
    </row>
    <row r="83" spans="1:71" ht="15.75">
      <c r="A83" s="83"/>
      <c r="B83" s="57"/>
      <c r="C83" s="58" t="s">
        <v>166</v>
      </c>
      <c r="D83" s="98"/>
      <c r="E83" s="58" t="s">
        <v>167</v>
      </c>
      <c r="F83" s="223"/>
      <c r="G83" s="225"/>
      <c r="H83" s="223"/>
      <c r="I83" s="223"/>
      <c r="J83" s="89"/>
      <c r="K83" s="92" t="s">
        <v>4</v>
      </c>
      <c r="L83" s="92" t="s">
        <v>3</v>
      </c>
      <c r="M83" s="89"/>
      <c r="N83" s="92" t="s">
        <v>4</v>
      </c>
      <c r="O83" s="92" t="s">
        <v>3</v>
      </c>
      <c r="P83" s="89"/>
      <c r="Q83" s="92" t="s">
        <v>4</v>
      </c>
      <c r="R83" s="92" t="s">
        <v>3</v>
      </c>
      <c r="S83" s="89"/>
      <c r="T83" s="92" t="s">
        <v>4</v>
      </c>
      <c r="U83" s="92" t="s">
        <v>3</v>
      </c>
      <c r="V83" s="89"/>
      <c r="W83" s="92" t="s">
        <v>4</v>
      </c>
      <c r="X83" s="92" t="s">
        <v>3</v>
      </c>
      <c r="Y83" s="89"/>
      <c r="Z83" s="92" t="s">
        <v>4</v>
      </c>
      <c r="AA83" s="92" t="s">
        <v>3</v>
      </c>
      <c r="AB83" s="89"/>
      <c r="AC83" s="92" t="s">
        <v>4</v>
      </c>
      <c r="AD83" s="92" t="s">
        <v>3</v>
      </c>
      <c r="AE83" s="89"/>
      <c r="AF83" s="92" t="s">
        <v>4</v>
      </c>
      <c r="AG83" s="92" t="s">
        <v>3</v>
      </c>
      <c r="AH83" s="89"/>
      <c r="AI83" s="92" t="s">
        <v>4</v>
      </c>
      <c r="AJ83" s="92" t="s">
        <v>3</v>
      </c>
      <c r="AK83" s="89"/>
      <c r="AL83" s="92" t="s">
        <v>4</v>
      </c>
      <c r="AM83" s="92" t="s">
        <v>3</v>
      </c>
      <c r="AN83" s="89"/>
      <c r="AO83" s="92" t="s">
        <v>4</v>
      </c>
      <c r="AP83" s="92" t="s">
        <v>3</v>
      </c>
      <c r="AQ83" s="89"/>
      <c r="AR83" s="92" t="s">
        <v>4</v>
      </c>
      <c r="AS83" s="92" t="s">
        <v>3</v>
      </c>
      <c r="AT83" s="89"/>
      <c r="AU83" s="92" t="s">
        <v>4</v>
      </c>
      <c r="AV83" s="92" t="s">
        <v>3</v>
      </c>
      <c r="AW83" s="89"/>
      <c r="AX83" s="92" t="s">
        <v>4</v>
      </c>
      <c r="AY83" s="92" t="s">
        <v>3</v>
      </c>
      <c r="AZ83" s="89"/>
      <c r="BA83" s="92" t="s">
        <v>4</v>
      </c>
      <c r="BB83" s="92" t="s">
        <v>3</v>
      </c>
      <c r="BC83" s="89"/>
      <c r="BD83" s="92" t="s">
        <v>4</v>
      </c>
      <c r="BE83" s="92" t="s">
        <v>3</v>
      </c>
      <c r="BF83" s="89"/>
      <c r="BG83" s="92" t="s">
        <v>4</v>
      </c>
      <c r="BH83" s="92" t="s">
        <v>3</v>
      </c>
      <c r="BI83" s="89"/>
      <c r="BJ83" s="92" t="s">
        <v>4</v>
      </c>
      <c r="BK83" s="92" t="s">
        <v>3</v>
      </c>
      <c r="BL83" s="89"/>
      <c r="BM83" s="92" t="s">
        <v>4</v>
      </c>
      <c r="BN83" s="92" t="s">
        <v>3</v>
      </c>
      <c r="BO83" s="89"/>
      <c r="BP83" s="92" t="s">
        <v>4</v>
      </c>
      <c r="BQ83" s="92" t="s">
        <v>3</v>
      </c>
      <c r="BR83" s="89"/>
      <c r="BS83" s="92" t="s">
        <v>4</v>
      </c>
    </row>
    <row r="84" spans="1:71" ht="12.75">
      <c r="A84" s="83"/>
      <c r="B84" s="99" t="s">
        <v>168</v>
      </c>
      <c r="C84" s="100"/>
      <c r="D84" s="89"/>
      <c r="E84" s="100"/>
      <c r="F84" s="100"/>
      <c r="G84" s="89"/>
      <c r="H84" s="100"/>
      <c r="I84" s="100"/>
      <c r="J84" s="89"/>
      <c r="K84" s="100"/>
      <c r="L84" s="100"/>
      <c r="M84" s="89"/>
      <c r="N84" s="100"/>
      <c r="O84" s="100"/>
      <c r="P84" s="89"/>
      <c r="Q84" s="100"/>
      <c r="R84" s="100"/>
      <c r="S84" s="89"/>
      <c r="T84" s="100"/>
      <c r="U84" s="100"/>
      <c r="V84" s="89"/>
      <c r="W84" s="100"/>
      <c r="X84" s="100"/>
      <c r="Y84" s="89"/>
      <c r="Z84" s="100"/>
      <c r="AA84" s="100"/>
      <c r="AB84" s="89"/>
      <c r="AC84" s="100"/>
      <c r="AD84" s="100"/>
      <c r="AE84" s="89"/>
      <c r="AF84" s="100"/>
      <c r="AG84" s="100"/>
      <c r="AH84" s="89"/>
      <c r="AI84" s="100"/>
      <c r="AJ84" s="100"/>
      <c r="AK84" s="89"/>
      <c r="AL84" s="100"/>
      <c r="AM84" s="100"/>
      <c r="AN84" s="89"/>
      <c r="AO84" s="100"/>
      <c r="AP84" s="100"/>
      <c r="AQ84" s="89"/>
      <c r="AR84" s="100"/>
      <c r="AS84" s="100"/>
      <c r="AT84" s="89"/>
      <c r="AU84" s="100"/>
      <c r="AV84" s="100"/>
      <c r="AW84" s="89"/>
      <c r="AX84" s="100"/>
      <c r="AY84" s="100"/>
      <c r="AZ84" s="89"/>
      <c r="BA84" s="100"/>
      <c r="BB84" s="100"/>
      <c r="BC84" s="89"/>
      <c r="BD84" s="100"/>
      <c r="BE84" s="100"/>
      <c r="BF84" s="89"/>
      <c r="BG84" s="100"/>
      <c r="BH84" s="100"/>
      <c r="BI84" s="89"/>
      <c r="BJ84" s="100"/>
      <c r="BK84" s="100"/>
      <c r="BL84" s="89"/>
      <c r="BM84" s="100"/>
      <c r="BN84" s="100"/>
      <c r="BO84" s="89"/>
      <c r="BP84" s="100"/>
      <c r="BQ84" s="100"/>
      <c r="BR84" s="89"/>
      <c r="BS84" s="100"/>
    </row>
    <row r="85" spans="3:71" ht="13.5" thickBot="1">
      <c r="C85" s="101"/>
      <c r="D85" s="62"/>
      <c r="E85" s="101"/>
      <c r="F85" s="85"/>
      <c r="G85" s="102"/>
      <c r="H85" s="85"/>
      <c r="I85" s="85"/>
      <c r="J85" s="102"/>
      <c r="K85" s="85"/>
      <c r="L85" s="85"/>
      <c r="M85" s="102"/>
      <c r="N85" s="85"/>
      <c r="O85" s="85"/>
      <c r="P85" s="102"/>
      <c r="Q85" s="85"/>
      <c r="R85" s="85"/>
      <c r="S85" s="102"/>
      <c r="T85" s="85"/>
      <c r="U85" s="85"/>
      <c r="V85" s="102"/>
      <c r="W85" s="85"/>
      <c r="X85" s="85"/>
      <c r="Y85" s="102"/>
      <c r="Z85" s="85"/>
      <c r="AA85" s="85"/>
      <c r="AB85" s="102"/>
      <c r="AC85" s="85"/>
      <c r="AD85" s="85"/>
      <c r="AE85" s="102"/>
      <c r="AF85" s="85"/>
      <c r="AG85" s="85"/>
      <c r="AH85" s="102"/>
      <c r="AI85" s="85"/>
      <c r="AJ85" s="85"/>
      <c r="AK85" s="102"/>
      <c r="AL85" s="85"/>
      <c r="AM85" s="85"/>
      <c r="AN85" s="102"/>
      <c r="AO85" s="85"/>
      <c r="AP85" s="85"/>
      <c r="AQ85" s="102"/>
      <c r="AR85" s="85"/>
      <c r="AS85" s="85"/>
      <c r="AT85" s="102"/>
      <c r="AU85" s="85"/>
      <c r="AV85" s="85"/>
      <c r="AW85" s="102"/>
      <c r="AX85" s="85"/>
      <c r="AY85" s="85"/>
      <c r="AZ85" s="102"/>
      <c r="BA85" s="85"/>
      <c r="BB85" s="85"/>
      <c r="BC85" s="102"/>
      <c r="BD85" s="85"/>
      <c r="BE85" s="85"/>
      <c r="BF85" s="102"/>
      <c r="BG85" s="85"/>
      <c r="BH85" s="85"/>
      <c r="BI85" s="102"/>
      <c r="BJ85" s="85"/>
      <c r="BK85" s="85"/>
      <c r="BL85" s="102"/>
      <c r="BM85" s="85"/>
      <c r="BN85" s="85"/>
      <c r="BO85" s="102"/>
      <c r="BP85" s="85"/>
      <c r="BQ85" s="85"/>
      <c r="BR85" s="102"/>
      <c r="BS85" s="85"/>
    </row>
    <row r="86" spans="1:71" ht="12.75">
      <c r="A86" s="103"/>
      <c r="B86" s="104" t="s">
        <v>209</v>
      </c>
      <c r="C86" s="230">
        <f>SUM(C87:C87)</f>
        <v>2000</v>
      </c>
      <c r="D86" s="230">
        <f>SUM(D87:D87)</f>
        <v>0</v>
      </c>
      <c r="E86" s="230">
        <f>SUM(E87:E87)</f>
        <v>2000</v>
      </c>
      <c r="F86" s="105"/>
      <c r="G86" s="106"/>
      <c r="H86" s="107"/>
      <c r="I86" s="106"/>
      <c r="J86" s="106"/>
      <c r="K86" s="107"/>
      <c r="L86" s="106"/>
      <c r="M86" s="106"/>
      <c r="N86" s="107"/>
      <c r="O86" s="106"/>
      <c r="P86" s="106"/>
      <c r="Q86" s="107"/>
      <c r="R86" s="106"/>
      <c r="S86" s="106"/>
      <c r="T86" s="107"/>
      <c r="U86" s="106"/>
      <c r="V86" s="106"/>
      <c r="W86" s="107"/>
      <c r="X86" s="106"/>
      <c r="Y86" s="106"/>
      <c r="Z86" s="107"/>
      <c r="AA86" s="106"/>
      <c r="AB86" s="106"/>
      <c r="AC86" s="107"/>
      <c r="AD86" s="106"/>
      <c r="AE86" s="106"/>
      <c r="AF86" s="107"/>
      <c r="AG86" s="106"/>
      <c r="AH86" s="106"/>
      <c r="AI86" s="107">
        <f aca="true" t="shared" si="62" ref="AI86:BS86">SUM(AI87:AI87)</f>
        <v>0</v>
      </c>
      <c r="AJ86" s="106">
        <f t="shared" si="62"/>
        <v>0</v>
      </c>
      <c r="AK86" s="106">
        <f t="shared" si="62"/>
        <v>0</v>
      </c>
      <c r="AL86" s="107">
        <f t="shared" si="62"/>
        <v>0</v>
      </c>
      <c r="AM86" s="106">
        <f t="shared" si="62"/>
        <v>0</v>
      </c>
      <c r="AN86" s="106">
        <f t="shared" si="62"/>
        <v>0</v>
      </c>
      <c r="AO86" s="107">
        <f t="shared" si="62"/>
        <v>0</v>
      </c>
      <c r="AP86" s="106">
        <f t="shared" si="62"/>
        <v>0</v>
      </c>
      <c r="AQ86" s="106">
        <f t="shared" si="62"/>
        <v>0</v>
      </c>
      <c r="AR86" s="107">
        <f t="shared" si="62"/>
        <v>0</v>
      </c>
      <c r="AS86" s="106">
        <f t="shared" si="62"/>
        <v>0</v>
      </c>
      <c r="AT86" s="106">
        <f t="shared" si="62"/>
        <v>0</v>
      </c>
      <c r="AU86" s="107">
        <f t="shared" si="62"/>
        <v>0</v>
      </c>
      <c r="AV86" s="106">
        <f t="shared" si="62"/>
        <v>0</v>
      </c>
      <c r="AW86" s="106">
        <f t="shared" si="62"/>
        <v>0</v>
      </c>
      <c r="AX86" s="107">
        <f t="shared" si="62"/>
        <v>0</v>
      </c>
      <c r="AY86" s="106">
        <f t="shared" si="62"/>
        <v>0</v>
      </c>
      <c r="AZ86" s="106">
        <f t="shared" si="62"/>
        <v>0</v>
      </c>
      <c r="BA86" s="107">
        <f t="shared" si="62"/>
        <v>0</v>
      </c>
      <c r="BB86" s="106">
        <f t="shared" si="62"/>
        <v>0</v>
      </c>
      <c r="BC86" s="106">
        <f t="shared" si="62"/>
        <v>0</v>
      </c>
      <c r="BD86" s="107">
        <f t="shared" si="62"/>
        <v>0</v>
      </c>
      <c r="BE86" s="106">
        <f t="shared" si="62"/>
        <v>0</v>
      </c>
      <c r="BF86" s="106">
        <f t="shared" si="62"/>
        <v>0</v>
      </c>
      <c r="BG86" s="107">
        <f t="shared" si="62"/>
        <v>0</v>
      </c>
      <c r="BH86" s="106">
        <f t="shared" si="62"/>
        <v>0</v>
      </c>
      <c r="BI86" s="106">
        <f t="shared" si="62"/>
        <v>0</v>
      </c>
      <c r="BJ86" s="107">
        <f t="shared" si="62"/>
        <v>0</v>
      </c>
      <c r="BK86" s="106">
        <f t="shared" si="62"/>
        <v>0</v>
      </c>
      <c r="BL86" s="106">
        <f t="shared" si="62"/>
        <v>0</v>
      </c>
      <c r="BM86" s="107">
        <f t="shared" si="62"/>
        <v>0</v>
      </c>
      <c r="BN86" s="106">
        <f t="shared" si="62"/>
        <v>0</v>
      </c>
      <c r="BO86" s="106">
        <f t="shared" si="62"/>
        <v>0</v>
      </c>
      <c r="BP86" s="107">
        <f t="shared" si="62"/>
        <v>0</v>
      </c>
      <c r="BQ86" s="106">
        <f t="shared" si="62"/>
        <v>0</v>
      </c>
      <c r="BR86" s="106">
        <f t="shared" si="62"/>
        <v>0</v>
      </c>
      <c r="BS86" s="107">
        <f t="shared" si="62"/>
        <v>0</v>
      </c>
    </row>
    <row r="87" spans="1:71" ht="12.75">
      <c r="A87" s="108">
        <v>1</v>
      </c>
      <c r="B87" s="109" t="s">
        <v>210</v>
      </c>
      <c r="C87" s="231">
        <f>+D87+E87</f>
        <v>2000</v>
      </c>
      <c r="D87" s="232">
        <v>0</v>
      </c>
      <c r="E87" s="226">
        <f>'9430'!E88</f>
        <v>2000</v>
      </c>
      <c r="F87" s="71"/>
      <c r="G87" s="75"/>
      <c r="H87" s="75"/>
      <c r="I87" s="72"/>
      <c r="J87" s="75"/>
      <c r="K87" s="75"/>
      <c r="L87" s="72"/>
      <c r="M87" s="75"/>
      <c r="N87" s="75"/>
      <c r="O87" s="72"/>
      <c r="P87" s="75"/>
      <c r="Q87" s="75"/>
      <c r="R87" s="72"/>
      <c r="S87" s="75"/>
      <c r="T87" s="75"/>
      <c r="U87" s="72"/>
      <c r="V87" s="75"/>
      <c r="W87" s="75"/>
      <c r="X87" s="72"/>
      <c r="Y87" s="75"/>
      <c r="Z87" s="75"/>
      <c r="AA87" s="72"/>
      <c r="AB87" s="75"/>
      <c r="AC87" s="75"/>
      <c r="AD87" s="72"/>
      <c r="AE87" s="75"/>
      <c r="AF87" s="75"/>
      <c r="AG87" s="72"/>
      <c r="AH87" s="75"/>
      <c r="AI87" s="75">
        <f>+'2010'!AE87+'9420'!AI87+'9430'!AI88</f>
        <v>0</v>
      </c>
      <c r="AJ87" s="72">
        <f>+AK87+AL87</f>
        <v>0</v>
      </c>
      <c r="AK87" s="75">
        <f>+'2010'!AG87+'9420'!AK87+'9430'!AK88</f>
        <v>0</v>
      </c>
      <c r="AL87" s="75">
        <f>+'2010'!AH87+'9420'!AL87+'9430'!AL88</f>
        <v>0</v>
      </c>
      <c r="AM87" s="72">
        <f>+AN87+AO87</f>
        <v>0</v>
      </c>
      <c r="AN87" s="75">
        <f>+'2010'!AJ87+'9420'!AN87+'9430'!AN88</f>
        <v>0</v>
      </c>
      <c r="AO87" s="75">
        <f>+'2010'!AK87+'9420'!AO87+'9430'!AO88</f>
        <v>0</v>
      </c>
      <c r="AP87" s="72">
        <f>+AQ87+AR87</f>
        <v>0</v>
      </c>
      <c r="AQ87" s="75">
        <f>+'2010'!AM87+'9420'!AQ87+'9430'!AQ88</f>
        <v>0</v>
      </c>
      <c r="AR87" s="75">
        <f>+'2010'!AN87+'9420'!AR87+'9430'!AR88</f>
        <v>0</v>
      </c>
      <c r="AS87" s="72">
        <f>+AT87+AU87</f>
        <v>0</v>
      </c>
      <c r="AT87" s="75">
        <f>+'2010'!AP87+'9420'!AT87+'9430'!AT88</f>
        <v>0</v>
      </c>
      <c r="AU87" s="75">
        <f>+'2010'!AQ87+'9420'!AU87+'9430'!AU88</f>
        <v>0</v>
      </c>
      <c r="AV87" s="72">
        <f>+AW87+AX87</f>
        <v>0</v>
      </c>
      <c r="AW87" s="75">
        <f>+'2010'!AS87+'9420'!AW87+'9430'!AW88</f>
        <v>0</v>
      </c>
      <c r="AX87" s="75">
        <f>+'2010'!AT87+'9420'!AX87+'9430'!AX88</f>
        <v>0</v>
      </c>
      <c r="AY87" s="72">
        <f>+AZ87+BA87</f>
        <v>0</v>
      </c>
      <c r="AZ87" s="75">
        <f>+'2010'!AV87+'9420'!AZ87+'9430'!AZ88</f>
        <v>0</v>
      </c>
      <c r="BA87" s="75">
        <f>+'2010'!AW87+'9420'!BA87+'9430'!BA88</f>
        <v>0</v>
      </c>
      <c r="BB87" s="72">
        <f>+BC87+BD87</f>
        <v>0</v>
      </c>
      <c r="BC87" s="75">
        <f>+'2010'!AY87+'9420'!BC87+'9430'!BC88</f>
        <v>0</v>
      </c>
      <c r="BD87" s="75">
        <f>+'2010'!AZ87+'9420'!BD87+'9430'!BD88</f>
        <v>0</v>
      </c>
      <c r="BE87" s="72">
        <f>+BF87+BG87</f>
        <v>0</v>
      </c>
      <c r="BF87" s="75">
        <f>+'2010'!BB87+'9420'!BF87+'9430'!BF88</f>
        <v>0</v>
      </c>
      <c r="BG87" s="75">
        <f>+'2010'!BC87+'9420'!BG87+'9430'!BG88</f>
        <v>0</v>
      </c>
      <c r="BH87" s="72">
        <f>+BI87+BJ87</f>
        <v>0</v>
      </c>
      <c r="BI87" s="75">
        <f>+'2010'!BE87+'9420'!BI87+'9430'!BI88</f>
        <v>0</v>
      </c>
      <c r="BJ87" s="75">
        <f>+'2010'!BF87+'9420'!BJ87+'9430'!BJ88</f>
        <v>0</v>
      </c>
      <c r="BK87" s="72">
        <f>+BL87+BM87</f>
        <v>0</v>
      </c>
      <c r="BL87" s="75">
        <f>+'2010'!BH87+'9420'!BL87+'9430'!BL88</f>
        <v>0</v>
      </c>
      <c r="BM87" s="75">
        <f>+'2010'!BI87+'9420'!BM87+'9430'!BM88</f>
        <v>0</v>
      </c>
      <c r="BN87" s="72">
        <f>+BO87+BP87</f>
        <v>0</v>
      </c>
      <c r="BO87" s="75">
        <f>+'2010'!BK87+'9420'!BO87+'9430'!BO88</f>
        <v>0</v>
      </c>
      <c r="BP87" s="75">
        <f>+'2010'!BL87+'9420'!BP87+'9430'!BP88</f>
        <v>0</v>
      </c>
      <c r="BQ87" s="72">
        <f>+BR87+BS87</f>
        <v>0</v>
      </c>
      <c r="BR87" s="75">
        <f>+'2010'!BN87+'9420'!BR87+'9430'!BR88</f>
        <v>0</v>
      </c>
      <c r="BS87" s="75">
        <f>+'2010'!BO87+'9420'!BS87+'9430'!BS88</f>
        <v>0</v>
      </c>
    </row>
    <row r="88" spans="4:5" ht="12.75">
      <c r="D88" s="85"/>
      <c r="E88" s="85"/>
    </row>
    <row r="89" spans="4:5" ht="12.75">
      <c r="D89" s="85"/>
      <c r="E89" s="85"/>
    </row>
    <row r="90" spans="4:5" ht="12.75">
      <c r="D90" s="218"/>
      <c r="E90" s="218"/>
    </row>
    <row r="94" ht="12.75">
      <c r="D94" s="254"/>
    </row>
    <row r="95" ht="12.75">
      <c r="D95" s="254"/>
    </row>
  </sheetData>
  <sheetProtection/>
  <mergeCells count="27">
    <mergeCell ref="BH4:BJ4"/>
    <mergeCell ref="AM4:AO4"/>
    <mergeCell ref="AP4:AR4"/>
    <mergeCell ref="BK4:BM4"/>
    <mergeCell ref="BN4:BP4"/>
    <mergeCell ref="BQ4:BS4"/>
    <mergeCell ref="AS4:AU4"/>
    <mergeCell ref="AV4:AX4"/>
    <mergeCell ref="AY4:BA4"/>
    <mergeCell ref="BB4:BD4"/>
    <mergeCell ref="BE4:BG4"/>
    <mergeCell ref="I4:K4"/>
    <mergeCell ref="L4:N4"/>
    <mergeCell ref="AA4:AC4"/>
    <mergeCell ref="AD4:AF4"/>
    <mergeCell ref="AG4:AI4"/>
    <mergeCell ref="AJ4:AL4"/>
    <mergeCell ref="A1:E1"/>
    <mergeCell ref="A2:E2"/>
    <mergeCell ref="O4:Q4"/>
    <mergeCell ref="R4:T4"/>
    <mergeCell ref="U4:W4"/>
    <mergeCell ref="X4:Z4"/>
    <mergeCell ref="A4:A5"/>
    <mergeCell ref="B4:B5"/>
    <mergeCell ref="C4:E4"/>
    <mergeCell ref="F4:H4"/>
  </mergeCells>
  <printOptions horizontalCentered="1"/>
  <pageMargins left="0.984251968503937" right="0.3937007874015748" top="0.15748031496062992" bottom="0.3937007874015748" header="0" footer="0"/>
  <pageSetup fitToWidth="5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O96"/>
  <sheetViews>
    <sheetView view="pageBreakPreview" zoomScale="145" zoomScaleSheetLayoutView="145" zoomScalePageLayoutView="0" workbookViewId="0" topLeftCell="A1">
      <selection activeCell="C79" sqref="C79"/>
    </sheetView>
  </sheetViews>
  <sheetFormatPr defaultColWidth="9.00390625" defaultRowHeight="12.75"/>
  <cols>
    <col min="1" max="1" width="5.375" style="61" customWidth="1"/>
    <col min="2" max="2" width="62.375" style="64" customWidth="1"/>
    <col min="3" max="3" width="15.375" style="85" customWidth="1"/>
    <col min="4" max="4" width="14.125" style="102" customWidth="1"/>
    <col min="5" max="5" width="19.125" style="102" customWidth="1"/>
    <col min="6" max="6" width="13.00390625" style="64" hidden="1" customWidth="1"/>
    <col min="7" max="67" width="11.25390625" style="64" customWidth="1"/>
    <col min="68" max="16384" width="9.125" style="64" customWidth="1"/>
  </cols>
  <sheetData>
    <row r="1" spans="1:5" s="59" customFormat="1" ht="42" customHeight="1">
      <c r="A1" s="271" t="s">
        <v>174</v>
      </c>
      <c r="B1" s="271"/>
      <c r="C1" s="271"/>
      <c r="D1" s="271"/>
      <c r="E1" s="271"/>
    </row>
    <row r="2" spans="1:5" s="59" customFormat="1" ht="15.75">
      <c r="A2" s="272" t="s">
        <v>216</v>
      </c>
      <c r="B2" s="272"/>
      <c r="C2" s="272"/>
      <c r="D2" s="272"/>
      <c r="E2" s="272"/>
    </row>
    <row r="3" spans="1:67" s="59" customFormat="1" ht="14.25" thickBot="1">
      <c r="A3" s="61"/>
      <c r="B3" s="61"/>
      <c r="C3" s="62"/>
      <c r="D3" s="62">
        <v>2010</v>
      </c>
      <c r="E3" s="63" t="s">
        <v>173</v>
      </c>
      <c r="F3" s="62"/>
      <c r="G3" s="63" t="s">
        <v>66</v>
      </c>
      <c r="H3" s="62"/>
      <c r="I3" s="62"/>
      <c r="J3" s="63" t="s">
        <v>66</v>
      </c>
      <c r="K3" s="62"/>
      <c r="L3" s="62"/>
      <c r="M3" s="63" t="s">
        <v>66</v>
      </c>
      <c r="N3" s="62"/>
      <c r="O3" s="62"/>
      <c r="P3" s="63" t="s">
        <v>66</v>
      </c>
      <c r="Q3" s="62"/>
      <c r="R3" s="62"/>
      <c r="S3" s="63" t="s">
        <v>66</v>
      </c>
      <c r="T3" s="62"/>
      <c r="U3" s="62"/>
      <c r="V3" s="63" t="s">
        <v>66</v>
      </c>
      <c r="W3" s="62"/>
      <c r="X3" s="62"/>
      <c r="Y3" s="63" t="s">
        <v>66</v>
      </c>
      <c r="Z3" s="62"/>
      <c r="AA3" s="62"/>
      <c r="AB3" s="63" t="s">
        <v>66</v>
      </c>
      <c r="AC3" s="62"/>
      <c r="AD3" s="62"/>
      <c r="AE3" s="63" t="s">
        <v>66</v>
      </c>
      <c r="AF3" s="62"/>
      <c r="AG3" s="62"/>
      <c r="AH3" s="63" t="s">
        <v>66</v>
      </c>
      <c r="AI3" s="62"/>
      <c r="AJ3" s="62"/>
      <c r="AK3" s="63" t="s">
        <v>66</v>
      </c>
      <c r="AL3" s="62"/>
      <c r="AM3" s="62"/>
      <c r="AN3" s="63" t="s">
        <v>66</v>
      </c>
      <c r="AO3" s="62"/>
      <c r="AP3" s="62"/>
      <c r="AQ3" s="63" t="s">
        <v>66</v>
      </c>
      <c r="AR3" s="62"/>
      <c r="AS3" s="62"/>
      <c r="AT3" s="63" t="s">
        <v>66</v>
      </c>
      <c r="AU3" s="62"/>
      <c r="AV3" s="62"/>
      <c r="AW3" s="63" t="s">
        <v>66</v>
      </c>
      <c r="AX3" s="62"/>
      <c r="AY3" s="62"/>
      <c r="AZ3" s="63" t="s">
        <v>66</v>
      </c>
      <c r="BA3" s="62"/>
      <c r="BB3" s="62"/>
      <c r="BC3" s="63" t="s">
        <v>66</v>
      </c>
      <c r="BD3" s="62"/>
      <c r="BE3" s="62"/>
      <c r="BF3" s="63" t="s">
        <v>66</v>
      </c>
      <c r="BG3" s="62"/>
      <c r="BH3" s="62"/>
      <c r="BI3" s="63" t="s">
        <v>66</v>
      </c>
      <c r="BJ3" s="62"/>
      <c r="BK3" s="62"/>
      <c r="BL3" s="63" t="s">
        <v>66</v>
      </c>
      <c r="BM3" s="62"/>
      <c r="BN3" s="62"/>
      <c r="BO3" s="63" t="s">
        <v>66</v>
      </c>
    </row>
    <row r="4" spans="1:67" ht="25.5" customHeight="1" thickBot="1">
      <c r="A4" s="279" t="s">
        <v>65</v>
      </c>
      <c r="B4" s="281" t="s">
        <v>96</v>
      </c>
      <c r="C4" s="283" t="s">
        <v>169</v>
      </c>
      <c r="D4" s="284"/>
      <c r="E4" s="285"/>
      <c r="F4" s="274"/>
      <c r="G4" s="275"/>
      <c r="H4" s="273">
        <f>+затраты!L4</f>
        <v>3</v>
      </c>
      <c r="I4" s="274"/>
      <c r="J4" s="275"/>
      <c r="K4" s="273">
        <f>+затраты!O4</f>
        <v>4</v>
      </c>
      <c r="L4" s="274"/>
      <c r="M4" s="275"/>
      <c r="N4" s="273">
        <f>+затраты!R4</f>
        <v>5</v>
      </c>
      <c r="O4" s="274"/>
      <c r="P4" s="275"/>
      <c r="Q4" s="273">
        <f>+затраты!U4</f>
        <v>6</v>
      </c>
      <c r="R4" s="274"/>
      <c r="S4" s="275"/>
      <c r="T4" s="273">
        <f>+затраты!X4</f>
        <v>7</v>
      </c>
      <c r="U4" s="274"/>
      <c r="V4" s="275"/>
      <c r="W4" s="273">
        <f>+затраты!AA4</f>
        <v>8</v>
      </c>
      <c r="X4" s="274"/>
      <c r="Y4" s="275"/>
      <c r="Z4" s="273">
        <f>+затраты!AD4</f>
        <v>9</v>
      </c>
      <c r="AA4" s="274"/>
      <c r="AB4" s="275"/>
      <c r="AC4" s="273">
        <f>+затраты!AG4</f>
        <v>10</v>
      </c>
      <c r="AD4" s="274"/>
      <c r="AE4" s="275"/>
      <c r="AF4" s="273">
        <f>+затраты!AJ4</f>
        <v>11</v>
      </c>
      <c r="AG4" s="274"/>
      <c r="AH4" s="275"/>
      <c r="AI4" s="273">
        <f>+затраты!AM4</f>
        <v>12</v>
      </c>
      <c r="AJ4" s="274"/>
      <c r="AK4" s="275"/>
      <c r="AL4" s="273">
        <f>+затраты!AP4</f>
        <v>13</v>
      </c>
      <c r="AM4" s="274"/>
      <c r="AN4" s="275"/>
      <c r="AO4" s="273">
        <f>+затраты!AS4</f>
        <v>14</v>
      </c>
      <c r="AP4" s="274"/>
      <c r="AQ4" s="275"/>
      <c r="AR4" s="273">
        <f>+затраты!AV4</f>
        <v>15</v>
      </c>
      <c r="AS4" s="274"/>
      <c r="AT4" s="275"/>
      <c r="AU4" s="273">
        <f>+затраты!AY4</f>
        <v>16</v>
      </c>
      <c r="AV4" s="274"/>
      <c r="AW4" s="275"/>
      <c r="AX4" s="273">
        <f>+затраты!BB4</f>
        <v>17</v>
      </c>
      <c r="AY4" s="274"/>
      <c r="AZ4" s="275"/>
      <c r="BA4" s="273">
        <f>+затраты!BE4</f>
        <v>18</v>
      </c>
      <c r="BB4" s="274"/>
      <c r="BC4" s="275"/>
      <c r="BD4" s="273">
        <f>+затраты!BH4</f>
        <v>19</v>
      </c>
      <c r="BE4" s="274"/>
      <c r="BF4" s="275"/>
      <c r="BG4" s="273">
        <f>+затраты!BK4</f>
        <v>20</v>
      </c>
      <c r="BH4" s="274"/>
      <c r="BI4" s="275"/>
      <c r="BJ4" s="273">
        <f>+затраты!BN4</f>
        <v>21</v>
      </c>
      <c r="BK4" s="274"/>
      <c r="BL4" s="275"/>
      <c r="BM4" s="273">
        <f>+затраты!BQ4</f>
        <v>22</v>
      </c>
      <c r="BN4" s="274"/>
      <c r="BO4" s="275"/>
    </row>
    <row r="5" spans="1:67" ht="29.25" customHeight="1">
      <c r="A5" s="280"/>
      <c r="B5" s="282"/>
      <c r="C5" s="112" t="s">
        <v>170</v>
      </c>
      <c r="D5" s="252" t="s">
        <v>171</v>
      </c>
      <c r="E5" s="113" t="s">
        <v>172</v>
      </c>
      <c r="F5" s="66" t="s">
        <v>1</v>
      </c>
      <c r="G5" s="67" t="s">
        <v>2</v>
      </c>
      <c r="H5" s="68" t="s">
        <v>0</v>
      </c>
      <c r="I5" s="66" t="s">
        <v>1</v>
      </c>
      <c r="J5" s="67" t="s">
        <v>2</v>
      </c>
      <c r="K5" s="68" t="s">
        <v>0</v>
      </c>
      <c r="L5" s="66" t="s">
        <v>1</v>
      </c>
      <c r="M5" s="67" t="s">
        <v>2</v>
      </c>
      <c r="N5" s="68" t="s">
        <v>0</v>
      </c>
      <c r="O5" s="66" t="s">
        <v>1</v>
      </c>
      <c r="P5" s="67" t="s">
        <v>2</v>
      </c>
      <c r="Q5" s="68" t="s">
        <v>0</v>
      </c>
      <c r="R5" s="66" t="s">
        <v>1</v>
      </c>
      <c r="S5" s="67" t="s">
        <v>2</v>
      </c>
      <c r="T5" s="68" t="s">
        <v>0</v>
      </c>
      <c r="U5" s="66" t="s">
        <v>1</v>
      </c>
      <c r="V5" s="67" t="s">
        <v>2</v>
      </c>
      <c r="W5" s="68" t="s">
        <v>0</v>
      </c>
      <c r="X5" s="66" t="s">
        <v>1</v>
      </c>
      <c r="Y5" s="67" t="s">
        <v>2</v>
      </c>
      <c r="Z5" s="68" t="s">
        <v>0</v>
      </c>
      <c r="AA5" s="66" t="s">
        <v>1</v>
      </c>
      <c r="AB5" s="67" t="s">
        <v>2</v>
      </c>
      <c r="AC5" s="68" t="s">
        <v>0</v>
      </c>
      <c r="AD5" s="66" t="s">
        <v>1</v>
      </c>
      <c r="AE5" s="67" t="s">
        <v>2</v>
      </c>
      <c r="AF5" s="68" t="s">
        <v>0</v>
      </c>
      <c r="AG5" s="66" t="s">
        <v>1</v>
      </c>
      <c r="AH5" s="67" t="s">
        <v>2</v>
      </c>
      <c r="AI5" s="68" t="s">
        <v>0</v>
      </c>
      <c r="AJ5" s="66" t="s">
        <v>1</v>
      </c>
      <c r="AK5" s="67" t="s">
        <v>2</v>
      </c>
      <c r="AL5" s="68" t="s">
        <v>0</v>
      </c>
      <c r="AM5" s="66" t="s">
        <v>1</v>
      </c>
      <c r="AN5" s="67" t="s">
        <v>2</v>
      </c>
      <c r="AO5" s="68" t="s">
        <v>0</v>
      </c>
      <c r="AP5" s="66" t="s">
        <v>1</v>
      </c>
      <c r="AQ5" s="67" t="s">
        <v>2</v>
      </c>
      <c r="AR5" s="68" t="s">
        <v>0</v>
      </c>
      <c r="AS5" s="66" t="s">
        <v>1</v>
      </c>
      <c r="AT5" s="67" t="s">
        <v>2</v>
      </c>
      <c r="AU5" s="68" t="s">
        <v>0</v>
      </c>
      <c r="AV5" s="66" t="s">
        <v>1</v>
      </c>
      <c r="AW5" s="67" t="s">
        <v>2</v>
      </c>
      <c r="AX5" s="68" t="s">
        <v>0</v>
      </c>
      <c r="AY5" s="66" t="s">
        <v>1</v>
      </c>
      <c r="AZ5" s="67" t="s">
        <v>2</v>
      </c>
      <c r="BA5" s="68" t="s">
        <v>0</v>
      </c>
      <c r="BB5" s="66" t="s">
        <v>1</v>
      </c>
      <c r="BC5" s="67" t="s">
        <v>2</v>
      </c>
      <c r="BD5" s="68" t="s">
        <v>0</v>
      </c>
      <c r="BE5" s="66" t="s">
        <v>1</v>
      </c>
      <c r="BF5" s="67" t="s">
        <v>2</v>
      </c>
      <c r="BG5" s="68" t="s">
        <v>0</v>
      </c>
      <c r="BH5" s="66" t="s">
        <v>1</v>
      </c>
      <c r="BI5" s="67" t="s">
        <v>2</v>
      </c>
      <c r="BJ5" s="68" t="s">
        <v>0</v>
      </c>
      <c r="BK5" s="66" t="s">
        <v>1</v>
      </c>
      <c r="BL5" s="67" t="s">
        <v>2</v>
      </c>
      <c r="BM5" s="68" t="s">
        <v>0</v>
      </c>
      <c r="BN5" s="66" t="s">
        <v>1</v>
      </c>
      <c r="BO5" s="67" t="s">
        <v>2</v>
      </c>
    </row>
    <row r="6" spans="1:67" ht="15" customHeight="1">
      <c r="A6" s="114">
        <v>1</v>
      </c>
      <c r="B6" s="242" t="s">
        <v>97</v>
      </c>
      <c r="C6" s="227">
        <f>+D6+E6</f>
        <v>50904.32999999999</v>
      </c>
      <c r="D6" s="227">
        <f>+SUM(D8:D16)</f>
        <v>48002.78318999999</v>
      </c>
      <c r="E6" s="227">
        <f>+SUM(E8:E16)</f>
        <v>2901.5468100000035</v>
      </c>
      <c r="F6" s="72">
        <v>50905.130000000005</v>
      </c>
      <c r="G6" s="72">
        <f>+SUM(G8:G16)</f>
        <v>0</v>
      </c>
      <c r="H6" s="72">
        <f>+I6+J6</f>
        <v>0</v>
      </c>
      <c r="I6" s="72">
        <f>+SUM(I8:I16)</f>
        <v>0</v>
      </c>
      <c r="J6" s="72">
        <f>+SUM(J8:J16)</f>
        <v>0</v>
      </c>
      <c r="K6" s="72">
        <f>+L6+M6</f>
        <v>0</v>
      </c>
      <c r="L6" s="72">
        <f>+SUM(L8:L16)</f>
        <v>0</v>
      </c>
      <c r="M6" s="72">
        <f>+SUM(M8:M16)</f>
        <v>0</v>
      </c>
      <c r="N6" s="72">
        <f>+O6+P6</f>
        <v>0</v>
      </c>
      <c r="O6" s="72">
        <f>+SUM(O8:O16)</f>
        <v>0</v>
      </c>
      <c r="P6" s="72">
        <f>+SUM(P8:P16)</f>
        <v>0</v>
      </c>
      <c r="Q6" s="72">
        <f>+R6+S6</f>
        <v>0</v>
      </c>
      <c r="R6" s="72">
        <f>+SUM(R8:R16)</f>
        <v>0</v>
      </c>
      <c r="S6" s="72">
        <f>+SUM(S8:S16)</f>
        <v>0</v>
      </c>
      <c r="T6" s="72">
        <f>+U6+V6</f>
        <v>0</v>
      </c>
      <c r="U6" s="72">
        <f>+SUM(U8:U16)</f>
        <v>0</v>
      </c>
      <c r="V6" s="72">
        <f>+SUM(V8:V16)</f>
        <v>0</v>
      </c>
      <c r="W6" s="72">
        <f>+X6+Y6</f>
        <v>0</v>
      </c>
      <c r="X6" s="72">
        <f>+SUM(X8:X16)</f>
        <v>0</v>
      </c>
      <c r="Y6" s="72">
        <f>+SUM(Y8:Y16)</f>
        <v>0</v>
      </c>
      <c r="Z6" s="72">
        <f>+AA6+AB6</f>
        <v>0</v>
      </c>
      <c r="AA6" s="72">
        <f>+SUM(AA8:AA16)</f>
        <v>0</v>
      </c>
      <c r="AB6" s="72">
        <f>+SUM(AB8:AB16)</f>
        <v>0</v>
      </c>
      <c r="AC6" s="72">
        <f>+AD6+AE6</f>
        <v>0</v>
      </c>
      <c r="AD6" s="72">
        <f>+SUM(AD8:AD16)</f>
        <v>0</v>
      </c>
      <c r="AE6" s="72">
        <f>+SUM(AE8:AE16)</f>
        <v>0</v>
      </c>
      <c r="AF6" s="72">
        <f>+AG6+AH6</f>
        <v>0</v>
      </c>
      <c r="AG6" s="72">
        <f>+SUM(AG8:AG16)</f>
        <v>0</v>
      </c>
      <c r="AH6" s="72">
        <f>+SUM(AH8:AH16)</f>
        <v>0</v>
      </c>
      <c r="AI6" s="72">
        <f>+AJ6+AK6</f>
        <v>0</v>
      </c>
      <c r="AJ6" s="72">
        <f>+SUM(AJ8:AJ16)</f>
        <v>0</v>
      </c>
      <c r="AK6" s="72">
        <f>+SUM(AK8:AK16)</f>
        <v>0</v>
      </c>
      <c r="AL6" s="72">
        <f>+AM6+AN6</f>
        <v>0</v>
      </c>
      <c r="AM6" s="72">
        <f>+SUM(AM8:AM16)</f>
        <v>0</v>
      </c>
      <c r="AN6" s="72">
        <f>+SUM(AN8:AN16)</f>
        <v>0</v>
      </c>
      <c r="AO6" s="72">
        <f>+AP6+AQ6</f>
        <v>0</v>
      </c>
      <c r="AP6" s="72">
        <f>+SUM(AP8:AP16)</f>
        <v>0</v>
      </c>
      <c r="AQ6" s="72">
        <f>+SUM(AQ8:AQ16)</f>
        <v>0</v>
      </c>
      <c r="AR6" s="72">
        <f>+AS6+AT6</f>
        <v>0</v>
      </c>
      <c r="AS6" s="72">
        <f>+SUM(AS8:AS16)</f>
        <v>0</v>
      </c>
      <c r="AT6" s="72">
        <f>+SUM(AT8:AT16)</f>
        <v>0</v>
      </c>
      <c r="AU6" s="72">
        <f>+AV6+AW6</f>
        <v>0</v>
      </c>
      <c r="AV6" s="72">
        <f>+SUM(AV8:AV16)</f>
        <v>0</v>
      </c>
      <c r="AW6" s="72">
        <f>+SUM(AW8:AW16)</f>
        <v>0</v>
      </c>
      <c r="AX6" s="72">
        <f>+AY6+AZ6</f>
        <v>0</v>
      </c>
      <c r="AY6" s="72">
        <f>+SUM(AY8:AY16)</f>
        <v>0</v>
      </c>
      <c r="AZ6" s="72">
        <f>+SUM(AZ8:AZ16)</f>
        <v>0</v>
      </c>
      <c r="BA6" s="72">
        <f>+BB6+BC6</f>
        <v>0</v>
      </c>
      <c r="BB6" s="72">
        <f>+SUM(BB8:BB16)</f>
        <v>0</v>
      </c>
      <c r="BC6" s="72">
        <f>+SUM(BC8:BC16)</f>
        <v>0</v>
      </c>
      <c r="BD6" s="72">
        <f>+BE6+BF6</f>
        <v>0</v>
      </c>
      <c r="BE6" s="72">
        <f>+SUM(BE8:BE16)</f>
        <v>0</v>
      </c>
      <c r="BF6" s="72">
        <f>+SUM(BF8:BF16)</f>
        <v>0</v>
      </c>
      <c r="BG6" s="72">
        <f>+BH6+BI6</f>
        <v>0</v>
      </c>
      <c r="BH6" s="72">
        <f>+SUM(BH8:BH16)</f>
        <v>0</v>
      </c>
      <c r="BI6" s="72">
        <f>+SUM(BI8:BI16)</f>
        <v>0</v>
      </c>
      <c r="BJ6" s="72">
        <f>+BK6+BL6</f>
        <v>0</v>
      </c>
      <c r="BK6" s="72">
        <f>+SUM(BK8:BK16)</f>
        <v>0</v>
      </c>
      <c r="BL6" s="72">
        <f>+SUM(BL8:BL16)</f>
        <v>0</v>
      </c>
      <c r="BM6" s="72">
        <f>+BN6+BO6</f>
        <v>0</v>
      </c>
      <c r="BN6" s="72">
        <f>+SUM(BN8:BN16)</f>
        <v>0</v>
      </c>
      <c r="BO6" s="72">
        <f>+SUM(BO8:BO16)</f>
        <v>0</v>
      </c>
    </row>
    <row r="7" spans="1:67" ht="15" customHeight="1">
      <c r="A7" s="115" t="s">
        <v>5</v>
      </c>
      <c r="B7" s="74" t="s">
        <v>98</v>
      </c>
      <c r="C7" s="227"/>
      <c r="D7" s="228"/>
      <c r="E7" s="233"/>
      <c r="F7" s="75"/>
      <c r="G7" s="76"/>
      <c r="H7" s="72"/>
      <c r="I7" s="75"/>
      <c r="J7" s="76"/>
      <c r="K7" s="72"/>
      <c r="L7" s="75"/>
      <c r="M7" s="76"/>
      <c r="N7" s="72"/>
      <c r="O7" s="75"/>
      <c r="P7" s="76"/>
      <c r="Q7" s="72"/>
      <c r="R7" s="75"/>
      <c r="S7" s="76"/>
      <c r="T7" s="72"/>
      <c r="U7" s="75"/>
      <c r="V7" s="76"/>
      <c r="W7" s="72"/>
      <c r="X7" s="75"/>
      <c r="Y7" s="76"/>
      <c r="Z7" s="72"/>
      <c r="AA7" s="75"/>
      <c r="AB7" s="76"/>
      <c r="AC7" s="72"/>
      <c r="AD7" s="75"/>
      <c r="AE7" s="76"/>
      <c r="AF7" s="72"/>
      <c r="AG7" s="75"/>
      <c r="AH7" s="76"/>
      <c r="AI7" s="72"/>
      <c r="AJ7" s="75"/>
      <c r="AK7" s="76"/>
      <c r="AL7" s="72"/>
      <c r="AM7" s="75"/>
      <c r="AN7" s="76"/>
      <c r="AO7" s="72"/>
      <c r="AP7" s="75"/>
      <c r="AQ7" s="76"/>
      <c r="AR7" s="72"/>
      <c r="AS7" s="75"/>
      <c r="AT7" s="76"/>
      <c r="AU7" s="72"/>
      <c r="AV7" s="75"/>
      <c r="AW7" s="76"/>
      <c r="AX7" s="72"/>
      <c r="AY7" s="75"/>
      <c r="AZ7" s="76"/>
      <c r="BA7" s="72"/>
      <c r="BB7" s="75"/>
      <c r="BC7" s="76"/>
      <c r="BD7" s="72"/>
      <c r="BE7" s="75"/>
      <c r="BF7" s="76"/>
      <c r="BG7" s="72"/>
      <c r="BH7" s="75"/>
      <c r="BI7" s="76"/>
      <c r="BJ7" s="72"/>
      <c r="BK7" s="75"/>
      <c r="BL7" s="76"/>
      <c r="BM7" s="72"/>
      <c r="BN7" s="75"/>
      <c r="BO7" s="76"/>
    </row>
    <row r="8" spans="1:67" ht="15" customHeight="1">
      <c r="A8" s="115" t="s">
        <v>6</v>
      </c>
      <c r="B8" s="74" t="s">
        <v>99</v>
      </c>
      <c r="C8" s="227">
        <f>+D8+E8</f>
        <v>4676.6</v>
      </c>
      <c r="D8" s="229">
        <f>F8*94.3%</f>
        <v>4410.0338</v>
      </c>
      <c r="E8" s="229">
        <f>F8-D8</f>
        <v>266.5662000000002</v>
      </c>
      <c r="F8" s="75">
        <v>4676.6</v>
      </c>
      <c r="G8" s="76"/>
      <c r="H8" s="72">
        <f aca="true" t="shared" si="0" ref="H8:H16">+I8+J8</f>
        <v>0</v>
      </c>
      <c r="I8" s="75"/>
      <c r="J8" s="76"/>
      <c r="K8" s="72">
        <f aca="true" t="shared" si="1" ref="K8:K16">+L8+M8</f>
        <v>0</v>
      </c>
      <c r="L8" s="75"/>
      <c r="M8" s="76"/>
      <c r="N8" s="72">
        <f aca="true" t="shared" si="2" ref="N8:N16">+O8+P8</f>
        <v>0</v>
      </c>
      <c r="O8" s="75"/>
      <c r="P8" s="76"/>
      <c r="Q8" s="72">
        <f aca="true" t="shared" si="3" ref="Q8:Q16">+R8+S8</f>
        <v>0</v>
      </c>
      <c r="R8" s="75"/>
      <c r="S8" s="76"/>
      <c r="T8" s="72">
        <f aca="true" t="shared" si="4" ref="T8:T16">+U8+V8</f>
        <v>0</v>
      </c>
      <c r="U8" s="75"/>
      <c r="V8" s="76"/>
      <c r="W8" s="72">
        <f aca="true" t="shared" si="5" ref="W8:W16">+X8+Y8</f>
        <v>0</v>
      </c>
      <c r="X8" s="75"/>
      <c r="Y8" s="76"/>
      <c r="Z8" s="72">
        <f aca="true" t="shared" si="6" ref="Z8:Z16">+AA8+AB8</f>
        <v>0</v>
      </c>
      <c r="AA8" s="75"/>
      <c r="AB8" s="76"/>
      <c r="AC8" s="72">
        <f aca="true" t="shared" si="7" ref="AC8:AC16">+AD8+AE8</f>
        <v>0</v>
      </c>
      <c r="AD8" s="75"/>
      <c r="AE8" s="76"/>
      <c r="AF8" s="72">
        <f aca="true" t="shared" si="8" ref="AF8:AF16">+AG8+AH8</f>
        <v>0</v>
      </c>
      <c r="AG8" s="75"/>
      <c r="AH8" s="76"/>
      <c r="AI8" s="72">
        <f aca="true" t="shared" si="9" ref="AI8:AI16">+AJ8+AK8</f>
        <v>0</v>
      </c>
      <c r="AJ8" s="75"/>
      <c r="AK8" s="76"/>
      <c r="AL8" s="72">
        <f aca="true" t="shared" si="10" ref="AL8:AL16">+AM8+AN8</f>
        <v>0</v>
      </c>
      <c r="AM8" s="75"/>
      <c r="AN8" s="76"/>
      <c r="AO8" s="72">
        <f aca="true" t="shared" si="11" ref="AO8:AO16">+AP8+AQ8</f>
        <v>0</v>
      </c>
      <c r="AP8" s="75"/>
      <c r="AQ8" s="76"/>
      <c r="AR8" s="72">
        <f aca="true" t="shared" si="12" ref="AR8:AR16">+AS8+AT8</f>
        <v>0</v>
      </c>
      <c r="AS8" s="75"/>
      <c r="AT8" s="76"/>
      <c r="AU8" s="72">
        <f aca="true" t="shared" si="13" ref="AU8:AU16">+AV8+AW8</f>
        <v>0</v>
      </c>
      <c r="AV8" s="75"/>
      <c r="AW8" s="76"/>
      <c r="AX8" s="72">
        <f aca="true" t="shared" si="14" ref="AX8:AX16">+AY8+AZ8</f>
        <v>0</v>
      </c>
      <c r="AY8" s="75"/>
      <c r="AZ8" s="76"/>
      <c r="BA8" s="72">
        <f aca="true" t="shared" si="15" ref="BA8:BA16">+BB8+BC8</f>
        <v>0</v>
      </c>
      <c r="BB8" s="75"/>
      <c r="BC8" s="76"/>
      <c r="BD8" s="72">
        <f aca="true" t="shared" si="16" ref="BD8:BD16">+BE8+BF8</f>
        <v>0</v>
      </c>
      <c r="BE8" s="75"/>
      <c r="BF8" s="76"/>
      <c r="BG8" s="72">
        <f aca="true" t="shared" si="17" ref="BG8:BG16">+BH8+BI8</f>
        <v>0</v>
      </c>
      <c r="BH8" s="75"/>
      <c r="BI8" s="76"/>
      <c r="BJ8" s="72">
        <f aca="true" t="shared" si="18" ref="BJ8:BJ16">+BK8+BL8</f>
        <v>0</v>
      </c>
      <c r="BK8" s="75"/>
      <c r="BL8" s="76"/>
      <c r="BM8" s="72">
        <f aca="true" t="shared" si="19" ref="BM8:BM16">+BN8+BO8</f>
        <v>0</v>
      </c>
      <c r="BN8" s="75"/>
      <c r="BO8" s="76"/>
    </row>
    <row r="9" spans="1:67" ht="14.25" customHeight="1">
      <c r="A9" s="115" t="s">
        <v>7</v>
      </c>
      <c r="B9" s="237" t="s">
        <v>100</v>
      </c>
      <c r="C9" s="227">
        <f aca="true" t="shared" si="20" ref="C9:C31">+D9+E9</f>
        <v>0</v>
      </c>
      <c r="D9" s="229">
        <f aca="true" t="shared" si="21" ref="D9:D16">F9*94.3%</f>
        <v>0</v>
      </c>
      <c r="E9" s="229">
        <f aca="true" t="shared" si="22" ref="E9:E16">F9-D9</f>
        <v>0</v>
      </c>
      <c r="F9" s="75"/>
      <c r="G9" s="76"/>
      <c r="H9" s="72">
        <f t="shared" si="0"/>
        <v>0</v>
      </c>
      <c r="I9" s="75"/>
      <c r="J9" s="76"/>
      <c r="K9" s="72">
        <f t="shared" si="1"/>
        <v>0</v>
      </c>
      <c r="L9" s="75"/>
      <c r="M9" s="76"/>
      <c r="N9" s="72">
        <f t="shared" si="2"/>
        <v>0</v>
      </c>
      <c r="O9" s="75"/>
      <c r="P9" s="76"/>
      <c r="Q9" s="72">
        <f t="shared" si="3"/>
        <v>0</v>
      </c>
      <c r="R9" s="75"/>
      <c r="S9" s="76"/>
      <c r="T9" s="72">
        <f t="shared" si="4"/>
        <v>0</v>
      </c>
      <c r="U9" s="75"/>
      <c r="V9" s="76"/>
      <c r="W9" s="72">
        <f t="shared" si="5"/>
        <v>0</v>
      </c>
      <c r="X9" s="75"/>
      <c r="Y9" s="76"/>
      <c r="Z9" s="72">
        <f t="shared" si="6"/>
        <v>0</v>
      </c>
      <c r="AA9" s="75"/>
      <c r="AB9" s="76"/>
      <c r="AC9" s="72">
        <f t="shared" si="7"/>
        <v>0</v>
      </c>
      <c r="AD9" s="75"/>
      <c r="AE9" s="76"/>
      <c r="AF9" s="72">
        <f t="shared" si="8"/>
        <v>0</v>
      </c>
      <c r="AG9" s="75"/>
      <c r="AH9" s="76"/>
      <c r="AI9" s="72">
        <f t="shared" si="9"/>
        <v>0</v>
      </c>
      <c r="AJ9" s="75"/>
      <c r="AK9" s="76"/>
      <c r="AL9" s="72">
        <f t="shared" si="10"/>
        <v>0</v>
      </c>
      <c r="AM9" s="75"/>
      <c r="AN9" s="76"/>
      <c r="AO9" s="72">
        <f t="shared" si="11"/>
        <v>0</v>
      </c>
      <c r="AP9" s="75"/>
      <c r="AQ9" s="76"/>
      <c r="AR9" s="72">
        <f t="shared" si="12"/>
        <v>0</v>
      </c>
      <c r="AS9" s="75"/>
      <c r="AT9" s="76"/>
      <c r="AU9" s="72">
        <f t="shared" si="13"/>
        <v>0</v>
      </c>
      <c r="AV9" s="75"/>
      <c r="AW9" s="76"/>
      <c r="AX9" s="72">
        <f t="shared" si="14"/>
        <v>0</v>
      </c>
      <c r="AY9" s="75"/>
      <c r="AZ9" s="76"/>
      <c r="BA9" s="72">
        <f t="shared" si="15"/>
        <v>0</v>
      </c>
      <c r="BB9" s="75"/>
      <c r="BC9" s="76"/>
      <c r="BD9" s="72">
        <f t="shared" si="16"/>
        <v>0</v>
      </c>
      <c r="BE9" s="75"/>
      <c r="BF9" s="76"/>
      <c r="BG9" s="72">
        <f t="shared" si="17"/>
        <v>0</v>
      </c>
      <c r="BH9" s="75"/>
      <c r="BI9" s="76"/>
      <c r="BJ9" s="72">
        <f t="shared" si="18"/>
        <v>0</v>
      </c>
      <c r="BK9" s="75"/>
      <c r="BL9" s="76"/>
      <c r="BM9" s="72">
        <f t="shared" si="19"/>
        <v>0</v>
      </c>
      <c r="BN9" s="75"/>
      <c r="BO9" s="76"/>
    </row>
    <row r="10" spans="1:67" ht="15.75" customHeight="1">
      <c r="A10" s="115" t="s">
        <v>8</v>
      </c>
      <c r="B10" s="237" t="s">
        <v>101</v>
      </c>
      <c r="C10" s="227">
        <f t="shared" si="20"/>
        <v>0</v>
      </c>
      <c r="D10" s="229">
        <f t="shared" si="21"/>
        <v>0</v>
      </c>
      <c r="E10" s="229">
        <f t="shared" si="22"/>
        <v>0</v>
      </c>
      <c r="F10" s="75">
        <v>0</v>
      </c>
      <c r="G10" s="76"/>
      <c r="H10" s="72">
        <f t="shared" si="0"/>
        <v>0</v>
      </c>
      <c r="I10" s="75"/>
      <c r="J10" s="76"/>
      <c r="K10" s="72">
        <f t="shared" si="1"/>
        <v>0</v>
      </c>
      <c r="L10" s="75"/>
      <c r="M10" s="76"/>
      <c r="N10" s="72">
        <f t="shared" si="2"/>
        <v>0</v>
      </c>
      <c r="O10" s="75"/>
      <c r="P10" s="76"/>
      <c r="Q10" s="72">
        <f t="shared" si="3"/>
        <v>0</v>
      </c>
      <c r="R10" s="75"/>
      <c r="S10" s="76"/>
      <c r="T10" s="72">
        <f t="shared" si="4"/>
        <v>0</v>
      </c>
      <c r="U10" s="75"/>
      <c r="V10" s="76"/>
      <c r="W10" s="72">
        <f t="shared" si="5"/>
        <v>0</v>
      </c>
      <c r="X10" s="75"/>
      <c r="Y10" s="76"/>
      <c r="Z10" s="72">
        <f t="shared" si="6"/>
        <v>0</v>
      </c>
      <c r="AA10" s="75"/>
      <c r="AB10" s="76"/>
      <c r="AC10" s="72">
        <f t="shared" si="7"/>
        <v>0</v>
      </c>
      <c r="AD10" s="75"/>
      <c r="AE10" s="76"/>
      <c r="AF10" s="72">
        <f t="shared" si="8"/>
        <v>0</v>
      </c>
      <c r="AG10" s="75"/>
      <c r="AH10" s="76"/>
      <c r="AI10" s="72">
        <f t="shared" si="9"/>
        <v>0</v>
      </c>
      <c r="AJ10" s="75"/>
      <c r="AK10" s="76"/>
      <c r="AL10" s="72">
        <f t="shared" si="10"/>
        <v>0</v>
      </c>
      <c r="AM10" s="75"/>
      <c r="AN10" s="76"/>
      <c r="AO10" s="72">
        <f t="shared" si="11"/>
        <v>0</v>
      </c>
      <c r="AP10" s="75"/>
      <c r="AQ10" s="76"/>
      <c r="AR10" s="72">
        <f t="shared" si="12"/>
        <v>0</v>
      </c>
      <c r="AS10" s="75"/>
      <c r="AT10" s="76"/>
      <c r="AU10" s="72">
        <f t="shared" si="13"/>
        <v>0</v>
      </c>
      <c r="AV10" s="75"/>
      <c r="AW10" s="76"/>
      <c r="AX10" s="72">
        <f t="shared" si="14"/>
        <v>0</v>
      </c>
      <c r="AY10" s="75"/>
      <c r="AZ10" s="76"/>
      <c r="BA10" s="72">
        <f t="shared" si="15"/>
        <v>0</v>
      </c>
      <c r="BB10" s="75"/>
      <c r="BC10" s="76"/>
      <c r="BD10" s="72">
        <f t="shared" si="16"/>
        <v>0</v>
      </c>
      <c r="BE10" s="75"/>
      <c r="BF10" s="76"/>
      <c r="BG10" s="72">
        <f t="shared" si="17"/>
        <v>0</v>
      </c>
      <c r="BH10" s="75"/>
      <c r="BI10" s="76"/>
      <c r="BJ10" s="72">
        <f t="shared" si="18"/>
        <v>0</v>
      </c>
      <c r="BK10" s="75"/>
      <c r="BL10" s="76"/>
      <c r="BM10" s="72">
        <f t="shared" si="19"/>
        <v>0</v>
      </c>
      <c r="BN10" s="75"/>
      <c r="BO10" s="76"/>
    </row>
    <row r="11" spans="1:67" ht="19.5" customHeight="1">
      <c r="A11" s="115" t="s">
        <v>9</v>
      </c>
      <c r="B11" s="237" t="s">
        <v>102</v>
      </c>
      <c r="C11" s="227">
        <f t="shared" si="20"/>
        <v>1748</v>
      </c>
      <c r="D11" s="229">
        <f t="shared" si="21"/>
        <v>1648.3639999999998</v>
      </c>
      <c r="E11" s="229">
        <f t="shared" si="22"/>
        <v>99.6360000000002</v>
      </c>
      <c r="F11" s="75">
        <v>1748</v>
      </c>
      <c r="G11" s="76"/>
      <c r="H11" s="72">
        <f t="shared" si="0"/>
        <v>0</v>
      </c>
      <c r="I11" s="75"/>
      <c r="J11" s="76"/>
      <c r="K11" s="72">
        <f t="shared" si="1"/>
        <v>0</v>
      </c>
      <c r="L11" s="75"/>
      <c r="M11" s="76"/>
      <c r="N11" s="72">
        <f t="shared" si="2"/>
        <v>0</v>
      </c>
      <c r="O11" s="75"/>
      <c r="P11" s="76"/>
      <c r="Q11" s="72">
        <f t="shared" si="3"/>
        <v>0</v>
      </c>
      <c r="R11" s="75"/>
      <c r="S11" s="76"/>
      <c r="T11" s="72">
        <f t="shared" si="4"/>
        <v>0</v>
      </c>
      <c r="U11" s="75"/>
      <c r="V11" s="76"/>
      <c r="W11" s="72">
        <f t="shared" si="5"/>
        <v>0</v>
      </c>
      <c r="X11" s="75"/>
      <c r="Y11" s="76"/>
      <c r="Z11" s="72">
        <f t="shared" si="6"/>
        <v>0</v>
      </c>
      <c r="AA11" s="75"/>
      <c r="AB11" s="76"/>
      <c r="AC11" s="72">
        <f t="shared" si="7"/>
        <v>0</v>
      </c>
      <c r="AD11" s="75"/>
      <c r="AE11" s="76"/>
      <c r="AF11" s="72">
        <f t="shared" si="8"/>
        <v>0</v>
      </c>
      <c r="AG11" s="75"/>
      <c r="AH11" s="76"/>
      <c r="AI11" s="72">
        <f t="shared" si="9"/>
        <v>0</v>
      </c>
      <c r="AJ11" s="75"/>
      <c r="AK11" s="76"/>
      <c r="AL11" s="72">
        <f t="shared" si="10"/>
        <v>0</v>
      </c>
      <c r="AM11" s="75"/>
      <c r="AN11" s="76"/>
      <c r="AO11" s="72">
        <f t="shared" si="11"/>
        <v>0</v>
      </c>
      <c r="AP11" s="75"/>
      <c r="AQ11" s="76"/>
      <c r="AR11" s="72">
        <f t="shared" si="12"/>
        <v>0</v>
      </c>
      <c r="AS11" s="75"/>
      <c r="AT11" s="76"/>
      <c r="AU11" s="72">
        <f t="shared" si="13"/>
        <v>0</v>
      </c>
      <c r="AV11" s="75"/>
      <c r="AW11" s="76"/>
      <c r="AX11" s="72">
        <f t="shared" si="14"/>
        <v>0</v>
      </c>
      <c r="AY11" s="75"/>
      <c r="AZ11" s="76"/>
      <c r="BA11" s="72">
        <f t="shared" si="15"/>
        <v>0</v>
      </c>
      <c r="BB11" s="75"/>
      <c r="BC11" s="76"/>
      <c r="BD11" s="72">
        <f t="shared" si="16"/>
        <v>0</v>
      </c>
      <c r="BE11" s="75"/>
      <c r="BF11" s="76"/>
      <c r="BG11" s="72">
        <f t="shared" si="17"/>
        <v>0</v>
      </c>
      <c r="BH11" s="75"/>
      <c r="BI11" s="76"/>
      <c r="BJ11" s="72">
        <f t="shared" si="18"/>
        <v>0</v>
      </c>
      <c r="BK11" s="75"/>
      <c r="BL11" s="76"/>
      <c r="BM11" s="72">
        <f t="shared" si="19"/>
        <v>0</v>
      </c>
      <c r="BN11" s="75"/>
      <c r="BO11" s="76"/>
    </row>
    <row r="12" spans="1:67" ht="14.25" customHeight="1">
      <c r="A12" s="115" t="s">
        <v>10</v>
      </c>
      <c r="B12" s="237" t="s">
        <v>103</v>
      </c>
      <c r="C12" s="227">
        <f t="shared" si="20"/>
        <v>6315.5</v>
      </c>
      <c r="D12" s="229">
        <f t="shared" si="21"/>
        <v>5955.5165</v>
      </c>
      <c r="E12" s="229">
        <f t="shared" si="22"/>
        <v>359.9835000000003</v>
      </c>
      <c r="F12" s="75">
        <v>6315.5</v>
      </c>
      <c r="G12" s="76"/>
      <c r="H12" s="72">
        <f t="shared" si="0"/>
        <v>0</v>
      </c>
      <c r="I12" s="75"/>
      <c r="J12" s="76"/>
      <c r="K12" s="72">
        <f t="shared" si="1"/>
        <v>0</v>
      </c>
      <c r="L12" s="75"/>
      <c r="M12" s="76"/>
      <c r="N12" s="72">
        <f t="shared" si="2"/>
        <v>0</v>
      </c>
      <c r="O12" s="75"/>
      <c r="P12" s="76"/>
      <c r="Q12" s="72">
        <f t="shared" si="3"/>
        <v>0</v>
      </c>
      <c r="R12" s="75"/>
      <c r="S12" s="76"/>
      <c r="T12" s="72">
        <f t="shared" si="4"/>
        <v>0</v>
      </c>
      <c r="U12" s="75"/>
      <c r="V12" s="76"/>
      <c r="W12" s="72">
        <f t="shared" si="5"/>
        <v>0</v>
      </c>
      <c r="X12" s="75"/>
      <c r="Y12" s="76"/>
      <c r="Z12" s="72">
        <f t="shared" si="6"/>
        <v>0</v>
      </c>
      <c r="AA12" s="75"/>
      <c r="AB12" s="76"/>
      <c r="AC12" s="72">
        <f t="shared" si="7"/>
        <v>0</v>
      </c>
      <c r="AD12" s="75"/>
      <c r="AE12" s="76"/>
      <c r="AF12" s="72">
        <f t="shared" si="8"/>
        <v>0</v>
      </c>
      <c r="AG12" s="75"/>
      <c r="AH12" s="76"/>
      <c r="AI12" s="72">
        <f t="shared" si="9"/>
        <v>0</v>
      </c>
      <c r="AJ12" s="75"/>
      <c r="AK12" s="76"/>
      <c r="AL12" s="72">
        <f t="shared" si="10"/>
        <v>0</v>
      </c>
      <c r="AM12" s="75"/>
      <c r="AN12" s="76"/>
      <c r="AO12" s="72">
        <f t="shared" si="11"/>
        <v>0</v>
      </c>
      <c r="AP12" s="75"/>
      <c r="AQ12" s="76"/>
      <c r="AR12" s="72">
        <f t="shared" si="12"/>
        <v>0</v>
      </c>
      <c r="AS12" s="75"/>
      <c r="AT12" s="76"/>
      <c r="AU12" s="72">
        <f t="shared" si="13"/>
        <v>0</v>
      </c>
      <c r="AV12" s="75"/>
      <c r="AW12" s="76"/>
      <c r="AX12" s="72">
        <f t="shared" si="14"/>
        <v>0</v>
      </c>
      <c r="AY12" s="75"/>
      <c r="AZ12" s="76"/>
      <c r="BA12" s="72">
        <f t="shared" si="15"/>
        <v>0</v>
      </c>
      <c r="BB12" s="75"/>
      <c r="BC12" s="76"/>
      <c r="BD12" s="72">
        <f t="shared" si="16"/>
        <v>0</v>
      </c>
      <c r="BE12" s="75"/>
      <c r="BF12" s="76"/>
      <c r="BG12" s="72">
        <f t="shared" si="17"/>
        <v>0</v>
      </c>
      <c r="BH12" s="75"/>
      <c r="BI12" s="76"/>
      <c r="BJ12" s="72">
        <f t="shared" si="18"/>
        <v>0</v>
      </c>
      <c r="BK12" s="75"/>
      <c r="BL12" s="76"/>
      <c r="BM12" s="72">
        <f t="shared" si="19"/>
        <v>0</v>
      </c>
      <c r="BN12" s="75"/>
      <c r="BO12" s="76"/>
    </row>
    <row r="13" spans="1:67" ht="15" customHeight="1">
      <c r="A13" s="115" t="s">
        <v>11</v>
      </c>
      <c r="B13" s="74" t="s">
        <v>104</v>
      </c>
      <c r="C13" s="227">
        <f t="shared" si="20"/>
        <v>29737.73</v>
      </c>
      <c r="D13" s="229">
        <f t="shared" si="21"/>
        <v>28042.679389999998</v>
      </c>
      <c r="E13" s="229">
        <f t="shared" si="22"/>
        <v>1695.050610000002</v>
      </c>
      <c r="F13" s="75">
        <v>29737.73</v>
      </c>
      <c r="G13" s="76"/>
      <c r="H13" s="72">
        <f t="shared" si="0"/>
        <v>0</v>
      </c>
      <c r="I13" s="75"/>
      <c r="J13" s="76"/>
      <c r="K13" s="72">
        <f t="shared" si="1"/>
        <v>0</v>
      </c>
      <c r="L13" s="75"/>
      <c r="M13" s="76"/>
      <c r="N13" s="72">
        <f t="shared" si="2"/>
        <v>0</v>
      </c>
      <c r="O13" s="75"/>
      <c r="P13" s="76"/>
      <c r="Q13" s="72">
        <f t="shared" si="3"/>
        <v>0</v>
      </c>
      <c r="R13" s="75"/>
      <c r="S13" s="76"/>
      <c r="T13" s="72">
        <f t="shared" si="4"/>
        <v>0</v>
      </c>
      <c r="U13" s="75"/>
      <c r="V13" s="76"/>
      <c r="W13" s="72">
        <f t="shared" si="5"/>
        <v>0</v>
      </c>
      <c r="X13" s="75"/>
      <c r="Y13" s="76"/>
      <c r="Z13" s="72">
        <f t="shared" si="6"/>
        <v>0</v>
      </c>
      <c r="AA13" s="75"/>
      <c r="AB13" s="76"/>
      <c r="AC13" s="72">
        <f t="shared" si="7"/>
        <v>0</v>
      </c>
      <c r="AD13" s="75"/>
      <c r="AE13" s="76"/>
      <c r="AF13" s="72">
        <f t="shared" si="8"/>
        <v>0</v>
      </c>
      <c r="AG13" s="75"/>
      <c r="AH13" s="76"/>
      <c r="AI13" s="72">
        <f t="shared" si="9"/>
        <v>0</v>
      </c>
      <c r="AJ13" s="75"/>
      <c r="AK13" s="76"/>
      <c r="AL13" s="72">
        <f t="shared" si="10"/>
        <v>0</v>
      </c>
      <c r="AM13" s="75"/>
      <c r="AN13" s="76"/>
      <c r="AO13" s="72">
        <f t="shared" si="11"/>
        <v>0</v>
      </c>
      <c r="AP13" s="75"/>
      <c r="AQ13" s="76"/>
      <c r="AR13" s="72">
        <f t="shared" si="12"/>
        <v>0</v>
      </c>
      <c r="AS13" s="75"/>
      <c r="AT13" s="76"/>
      <c r="AU13" s="72">
        <f t="shared" si="13"/>
        <v>0</v>
      </c>
      <c r="AV13" s="75"/>
      <c r="AW13" s="76"/>
      <c r="AX13" s="72">
        <f t="shared" si="14"/>
        <v>0</v>
      </c>
      <c r="AY13" s="75"/>
      <c r="AZ13" s="76"/>
      <c r="BA13" s="72">
        <f t="shared" si="15"/>
        <v>0</v>
      </c>
      <c r="BB13" s="75"/>
      <c r="BC13" s="76"/>
      <c r="BD13" s="72">
        <f t="shared" si="16"/>
        <v>0</v>
      </c>
      <c r="BE13" s="75"/>
      <c r="BF13" s="76"/>
      <c r="BG13" s="72">
        <f t="shared" si="17"/>
        <v>0</v>
      </c>
      <c r="BH13" s="75"/>
      <c r="BI13" s="76"/>
      <c r="BJ13" s="72">
        <f t="shared" si="18"/>
        <v>0</v>
      </c>
      <c r="BK13" s="75"/>
      <c r="BL13" s="76"/>
      <c r="BM13" s="72">
        <f t="shared" si="19"/>
        <v>0</v>
      </c>
      <c r="BN13" s="75"/>
      <c r="BO13" s="76"/>
    </row>
    <row r="14" spans="1:67" ht="15" customHeight="1">
      <c r="A14" s="115" t="s">
        <v>12</v>
      </c>
      <c r="B14" s="74" t="s">
        <v>105</v>
      </c>
      <c r="C14" s="227">
        <f t="shared" si="20"/>
        <v>5095.8</v>
      </c>
      <c r="D14" s="229">
        <f t="shared" si="21"/>
        <v>4805.3394</v>
      </c>
      <c r="E14" s="229">
        <f t="shared" si="22"/>
        <v>290.46060000000034</v>
      </c>
      <c r="F14" s="75">
        <v>5095.8</v>
      </c>
      <c r="G14" s="76"/>
      <c r="H14" s="72">
        <f t="shared" si="0"/>
        <v>0</v>
      </c>
      <c r="I14" s="75"/>
      <c r="J14" s="76"/>
      <c r="K14" s="72">
        <f t="shared" si="1"/>
        <v>0</v>
      </c>
      <c r="L14" s="75"/>
      <c r="M14" s="76"/>
      <c r="N14" s="72">
        <f t="shared" si="2"/>
        <v>0</v>
      </c>
      <c r="O14" s="75"/>
      <c r="P14" s="76"/>
      <c r="Q14" s="72">
        <f t="shared" si="3"/>
        <v>0</v>
      </c>
      <c r="R14" s="75"/>
      <c r="S14" s="76"/>
      <c r="T14" s="72">
        <f t="shared" si="4"/>
        <v>0</v>
      </c>
      <c r="U14" s="75"/>
      <c r="V14" s="76"/>
      <c r="W14" s="72">
        <f t="shared" si="5"/>
        <v>0</v>
      </c>
      <c r="X14" s="75"/>
      <c r="Y14" s="76"/>
      <c r="Z14" s="72">
        <f t="shared" si="6"/>
        <v>0</v>
      </c>
      <c r="AA14" s="75"/>
      <c r="AB14" s="76"/>
      <c r="AC14" s="72">
        <f t="shared" si="7"/>
        <v>0</v>
      </c>
      <c r="AD14" s="75"/>
      <c r="AE14" s="76"/>
      <c r="AF14" s="72">
        <f t="shared" si="8"/>
        <v>0</v>
      </c>
      <c r="AG14" s="75"/>
      <c r="AH14" s="76"/>
      <c r="AI14" s="72">
        <f t="shared" si="9"/>
        <v>0</v>
      </c>
      <c r="AJ14" s="75"/>
      <c r="AK14" s="76"/>
      <c r="AL14" s="72">
        <f t="shared" si="10"/>
        <v>0</v>
      </c>
      <c r="AM14" s="75"/>
      <c r="AN14" s="76"/>
      <c r="AO14" s="72">
        <f t="shared" si="11"/>
        <v>0</v>
      </c>
      <c r="AP14" s="75"/>
      <c r="AQ14" s="76"/>
      <c r="AR14" s="72">
        <f t="shared" si="12"/>
        <v>0</v>
      </c>
      <c r="AS14" s="75"/>
      <c r="AT14" s="76"/>
      <c r="AU14" s="72">
        <f t="shared" si="13"/>
        <v>0</v>
      </c>
      <c r="AV14" s="75"/>
      <c r="AW14" s="76"/>
      <c r="AX14" s="72">
        <f t="shared" si="14"/>
        <v>0</v>
      </c>
      <c r="AY14" s="75"/>
      <c r="AZ14" s="76"/>
      <c r="BA14" s="72">
        <f t="shared" si="15"/>
        <v>0</v>
      </c>
      <c r="BB14" s="75"/>
      <c r="BC14" s="76"/>
      <c r="BD14" s="72">
        <f t="shared" si="16"/>
        <v>0</v>
      </c>
      <c r="BE14" s="75"/>
      <c r="BF14" s="76"/>
      <c r="BG14" s="72">
        <f t="shared" si="17"/>
        <v>0</v>
      </c>
      <c r="BH14" s="75"/>
      <c r="BI14" s="76"/>
      <c r="BJ14" s="72">
        <f t="shared" si="18"/>
        <v>0</v>
      </c>
      <c r="BK14" s="75"/>
      <c r="BL14" s="76"/>
      <c r="BM14" s="72">
        <f t="shared" si="19"/>
        <v>0</v>
      </c>
      <c r="BN14" s="75"/>
      <c r="BO14" s="76"/>
    </row>
    <row r="15" spans="1:67" ht="15" customHeight="1">
      <c r="A15" s="115" t="s">
        <v>13</v>
      </c>
      <c r="B15" s="74" t="s">
        <v>106</v>
      </c>
      <c r="C15" s="227">
        <f t="shared" si="20"/>
        <v>3330.7</v>
      </c>
      <c r="D15" s="229">
        <f t="shared" si="21"/>
        <v>3140.8500999999997</v>
      </c>
      <c r="E15" s="229">
        <f t="shared" si="22"/>
        <v>189.84990000000016</v>
      </c>
      <c r="F15" s="75">
        <v>3330.7</v>
      </c>
      <c r="G15" s="76"/>
      <c r="H15" s="72">
        <f t="shared" si="0"/>
        <v>0</v>
      </c>
      <c r="I15" s="75"/>
      <c r="J15" s="76"/>
      <c r="K15" s="72">
        <f t="shared" si="1"/>
        <v>0</v>
      </c>
      <c r="L15" s="75"/>
      <c r="M15" s="76"/>
      <c r="N15" s="72">
        <f t="shared" si="2"/>
        <v>0</v>
      </c>
      <c r="O15" s="75"/>
      <c r="P15" s="76"/>
      <c r="Q15" s="72">
        <f t="shared" si="3"/>
        <v>0</v>
      </c>
      <c r="R15" s="75"/>
      <c r="S15" s="76"/>
      <c r="T15" s="72">
        <f t="shared" si="4"/>
        <v>0</v>
      </c>
      <c r="U15" s="75"/>
      <c r="V15" s="76"/>
      <c r="W15" s="72">
        <f t="shared" si="5"/>
        <v>0</v>
      </c>
      <c r="X15" s="75"/>
      <c r="Y15" s="76"/>
      <c r="Z15" s="72">
        <f t="shared" si="6"/>
        <v>0</v>
      </c>
      <c r="AA15" s="75"/>
      <c r="AB15" s="76"/>
      <c r="AC15" s="72">
        <f t="shared" si="7"/>
        <v>0</v>
      </c>
      <c r="AD15" s="75"/>
      <c r="AE15" s="76"/>
      <c r="AF15" s="72">
        <f t="shared" si="8"/>
        <v>0</v>
      </c>
      <c r="AG15" s="75"/>
      <c r="AH15" s="76"/>
      <c r="AI15" s="72">
        <f t="shared" si="9"/>
        <v>0</v>
      </c>
      <c r="AJ15" s="75"/>
      <c r="AK15" s="76"/>
      <c r="AL15" s="72">
        <f t="shared" si="10"/>
        <v>0</v>
      </c>
      <c r="AM15" s="75"/>
      <c r="AN15" s="76"/>
      <c r="AO15" s="72">
        <f t="shared" si="11"/>
        <v>0</v>
      </c>
      <c r="AP15" s="75"/>
      <c r="AQ15" s="76"/>
      <c r="AR15" s="72">
        <f t="shared" si="12"/>
        <v>0</v>
      </c>
      <c r="AS15" s="75"/>
      <c r="AT15" s="76"/>
      <c r="AU15" s="72">
        <f t="shared" si="13"/>
        <v>0</v>
      </c>
      <c r="AV15" s="75"/>
      <c r="AW15" s="76"/>
      <c r="AX15" s="72">
        <f t="shared" si="14"/>
        <v>0</v>
      </c>
      <c r="AY15" s="75"/>
      <c r="AZ15" s="76"/>
      <c r="BA15" s="72">
        <f t="shared" si="15"/>
        <v>0</v>
      </c>
      <c r="BB15" s="75"/>
      <c r="BC15" s="76"/>
      <c r="BD15" s="72">
        <f t="shared" si="16"/>
        <v>0</v>
      </c>
      <c r="BE15" s="75"/>
      <c r="BF15" s="76"/>
      <c r="BG15" s="72">
        <f t="shared" si="17"/>
        <v>0</v>
      </c>
      <c r="BH15" s="75"/>
      <c r="BI15" s="76"/>
      <c r="BJ15" s="72">
        <f t="shared" si="18"/>
        <v>0</v>
      </c>
      <c r="BK15" s="75"/>
      <c r="BL15" s="76"/>
      <c r="BM15" s="72">
        <f t="shared" si="19"/>
        <v>0</v>
      </c>
      <c r="BN15" s="75"/>
      <c r="BO15" s="76"/>
    </row>
    <row r="16" spans="1:67" ht="12.75" customHeight="1">
      <c r="A16" s="115" t="s">
        <v>14</v>
      </c>
      <c r="B16" s="237" t="s">
        <v>107</v>
      </c>
      <c r="C16" s="227">
        <f t="shared" si="20"/>
        <v>0</v>
      </c>
      <c r="D16" s="229">
        <f t="shared" si="21"/>
        <v>0</v>
      </c>
      <c r="E16" s="229">
        <f t="shared" si="22"/>
        <v>0</v>
      </c>
      <c r="F16" s="75">
        <v>0</v>
      </c>
      <c r="G16" s="76"/>
      <c r="H16" s="72">
        <f t="shared" si="0"/>
        <v>0</v>
      </c>
      <c r="I16" s="75"/>
      <c r="J16" s="76"/>
      <c r="K16" s="72">
        <f t="shared" si="1"/>
        <v>0</v>
      </c>
      <c r="L16" s="75"/>
      <c r="M16" s="76"/>
      <c r="N16" s="72">
        <f t="shared" si="2"/>
        <v>0</v>
      </c>
      <c r="O16" s="75"/>
      <c r="P16" s="76"/>
      <c r="Q16" s="72">
        <f t="shared" si="3"/>
        <v>0</v>
      </c>
      <c r="R16" s="75"/>
      <c r="S16" s="76"/>
      <c r="T16" s="72">
        <f t="shared" si="4"/>
        <v>0</v>
      </c>
      <c r="U16" s="75"/>
      <c r="V16" s="76"/>
      <c r="W16" s="72">
        <f t="shared" si="5"/>
        <v>0</v>
      </c>
      <c r="X16" s="75"/>
      <c r="Y16" s="76"/>
      <c r="Z16" s="72">
        <f t="shared" si="6"/>
        <v>0</v>
      </c>
      <c r="AA16" s="75"/>
      <c r="AB16" s="76"/>
      <c r="AC16" s="72">
        <f t="shared" si="7"/>
        <v>0</v>
      </c>
      <c r="AD16" s="75"/>
      <c r="AE16" s="76"/>
      <c r="AF16" s="72">
        <f t="shared" si="8"/>
        <v>0</v>
      </c>
      <c r="AG16" s="75"/>
      <c r="AH16" s="76"/>
      <c r="AI16" s="72">
        <f t="shared" si="9"/>
        <v>0</v>
      </c>
      <c r="AJ16" s="75"/>
      <c r="AK16" s="76"/>
      <c r="AL16" s="72">
        <f t="shared" si="10"/>
        <v>0</v>
      </c>
      <c r="AM16" s="75"/>
      <c r="AN16" s="76"/>
      <c r="AO16" s="72">
        <f t="shared" si="11"/>
        <v>0</v>
      </c>
      <c r="AP16" s="75"/>
      <c r="AQ16" s="76"/>
      <c r="AR16" s="72">
        <f t="shared" si="12"/>
        <v>0</v>
      </c>
      <c r="AS16" s="75"/>
      <c r="AT16" s="76"/>
      <c r="AU16" s="72">
        <f t="shared" si="13"/>
        <v>0</v>
      </c>
      <c r="AV16" s="75"/>
      <c r="AW16" s="76"/>
      <c r="AX16" s="72">
        <f t="shared" si="14"/>
        <v>0</v>
      </c>
      <c r="AY16" s="75"/>
      <c r="AZ16" s="76"/>
      <c r="BA16" s="72">
        <f t="shared" si="15"/>
        <v>0</v>
      </c>
      <c r="BB16" s="75"/>
      <c r="BC16" s="76"/>
      <c r="BD16" s="72">
        <f t="shared" si="16"/>
        <v>0</v>
      </c>
      <c r="BE16" s="75"/>
      <c r="BF16" s="76"/>
      <c r="BG16" s="72">
        <f t="shared" si="17"/>
        <v>0</v>
      </c>
      <c r="BH16" s="75"/>
      <c r="BI16" s="76"/>
      <c r="BJ16" s="72">
        <f t="shared" si="18"/>
        <v>0</v>
      </c>
      <c r="BK16" s="75"/>
      <c r="BL16" s="76"/>
      <c r="BM16" s="72">
        <f t="shared" si="19"/>
        <v>0</v>
      </c>
      <c r="BN16" s="75"/>
      <c r="BO16" s="76"/>
    </row>
    <row r="17" spans="1:67" s="77" customFormat="1" ht="15" customHeight="1">
      <c r="A17" s="114">
        <v>2</v>
      </c>
      <c r="B17" s="70" t="s">
        <v>108</v>
      </c>
      <c r="C17" s="227">
        <f t="shared" si="20"/>
        <v>1643939.15</v>
      </c>
      <c r="D17" s="227">
        <f>D19+D20+D21+D22+D23+D24+D25+D26+D27+D28+D29</f>
        <v>1595484.25</v>
      </c>
      <c r="E17" s="227">
        <f>E19+E20+E21+E22+E23+E24+E25+E26+E27+E28+E29</f>
        <v>48454.9</v>
      </c>
      <c r="F17" s="72">
        <v>1643938.8</v>
      </c>
      <c r="G17" s="72">
        <f aca="true" t="shared" si="23" ref="G17:BO17">G19+G20+G21+G22+G23+G24+G25+G28+G29</f>
        <v>0</v>
      </c>
      <c r="H17" s="72">
        <f t="shared" si="23"/>
        <v>0</v>
      </c>
      <c r="I17" s="72">
        <f t="shared" si="23"/>
        <v>0</v>
      </c>
      <c r="J17" s="72">
        <f t="shared" si="23"/>
        <v>0</v>
      </c>
      <c r="K17" s="72">
        <f t="shared" si="23"/>
        <v>0</v>
      </c>
      <c r="L17" s="72">
        <f t="shared" si="23"/>
        <v>0</v>
      </c>
      <c r="M17" s="72">
        <f t="shared" si="23"/>
        <v>0</v>
      </c>
      <c r="N17" s="72">
        <f t="shared" si="23"/>
        <v>0</v>
      </c>
      <c r="O17" s="72">
        <f t="shared" si="23"/>
        <v>0</v>
      </c>
      <c r="P17" s="72">
        <f t="shared" si="23"/>
        <v>0</v>
      </c>
      <c r="Q17" s="72">
        <f t="shared" si="23"/>
        <v>0</v>
      </c>
      <c r="R17" s="72">
        <f t="shared" si="23"/>
        <v>0</v>
      </c>
      <c r="S17" s="72">
        <f t="shared" si="23"/>
        <v>0</v>
      </c>
      <c r="T17" s="72">
        <f t="shared" si="23"/>
        <v>0</v>
      </c>
      <c r="U17" s="72">
        <f t="shared" si="23"/>
        <v>0</v>
      </c>
      <c r="V17" s="72">
        <f t="shared" si="23"/>
        <v>0</v>
      </c>
      <c r="W17" s="72">
        <f t="shared" si="23"/>
        <v>0</v>
      </c>
      <c r="X17" s="72">
        <f t="shared" si="23"/>
        <v>0</v>
      </c>
      <c r="Y17" s="72">
        <f t="shared" si="23"/>
        <v>0</v>
      </c>
      <c r="Z17" s="72">
        <f t="shared" si="23"/>
        <v>0</v>
      </c>
      <c r="AA17" s="72">
        <f t="shared" si="23"/>
        <v>0</v>
      </c>
      <c r="AB17" s="72">
        <f t="shared" si="23"/>
        <v>0</v>
      </c>
      <c r="AC17" s="72">
        <f t="shared" si="23"/>
        <v>0</v>
      </c>
      <c r="AD17" s="72">
        <f t="shared" si="23"/>
        <v>0</v>
      </c>
      <c r="AE17" s="72">
        <f t="shared" si="23"/>
        <v>0</v>
      </c>
      <c r="AF17" s="72">
        <f t="shared" si="23"/>
        <v>0</v>
      </c>
      <c r="AG17" s="72">
        <f t="shared" si="23"/>
        <v>0</v>
      </c>
      <c r="AH17" s="72">
        <f t="shared" si="23"/>
        <v>0</v>
      </c>
      <c r="AI17" s="72">
        <f t="shared" si="23"/>
        <v>0</v>
      </c>
      <c r="AJ17" s="72">
        <f t="shared" si="23"/>
        <v>0</v>
      </c>
      <c r="AK17" s="72">
        <f t="shared" si="23"/>
        <v>0</v>
      </c>
      <c r="AL17" s="72">
        <f t="shared" si="23"/>
        <v>0</v>
      </c>
      <c r="AM17" s="72">
        <f t="shared" si="23"/>
        <v>0</v>
      </c>
      <c r="AN17" s="72">
        <f t="shared" si="23"/>
        <v>0</v>
      </c>
      <c r="AO17" s="72">
        <f t="shared" si="23"/>
        <v>0</v>
      </c>
      <c r="AP17" s="72">
        <f t="shared" si="23"/>
        <v>0</v>
      </c>
      <c r="AQ17" s="72">
        <f t="shared" si="23"/>
        <v>0</v>
      </c>
      <c r="AR17" s="72">
        <f t="shared" si="23"/>
        <v>0</v>
      </c>
      <c r="AS17" s="72">
        <f t="shared" si="23"/>
        <v>0</v>
      </c>
      <c r="AT17" s="72">
        <f t="shared" si="23"/>
        <v>0</v>
      </c>
      <c r="AU17" s="72">
        <f t="shared" si="23"/>
        <v>0</v>
      </c>
      <c r="AV17" s="72">
        <f t="shared" si="23"/>
        <v>0</v>
      </c>
      <c r="AW17" s="72">
        <f t="shared" si="23"/>
        <v>0</v>
      </c>
      <c r="AX17" s="72">
        <f t="shared" si="23"/>
        <v>0</v>
      </c>
      <c r="AY17" s="72">
        <f t="shared" si="23"/>
        <v>0</v>
      </c>
      <c r="AZ17" s="72">
        <f t="shared" si="23"/>
        <v>0</v>
      </c>
      <c r="BA17" s="72">
        <f t="shared" si="23"/>
        <v>0</v>
      </c>
      <c r="BB17" s="72">
        <f t="shared" si="23"/>
        <v>0</v>
      </c>
      <c r="BC17" s="72">
        <f t="shared" si="23"/>
        <v>0</v>
      </c>
      <c r="BD17" s="72">
        <f t="shared" si="23"/>
        <v>0</v>
      </c>
      <c r="BE17" s="72">
        <f t="shared" si="23"/>
        <v>0</v>
      </c>
      <c r="BF17" s="72">
        <f t="shared" si="23"/>
        <v>0</v>
      </c>
      <c r="BG17" s="72">
        <f t="shared" si="23"/>
        <v>0</v>
      </c>
      <c r="BH17" s="72">
        <f t="shared" si="23"/>
        <v>0</v>
      </c>
      <c r="BI17" s="72">
        <f t="shared" si="23"/>
        <v>0</v>
      </c>
      <c r="BJ17" s="72">
        <f t="shared" si="23"/>
        <v>0</v>
      </c>
      <c r="BK17" s="72">
        <f t="shared" si="23"/>
        <v>0</v>
      </c>
      <c r="BL17" s="72">
        <f t="shared" si="23"/>
        <v>0</v>
      </c>
      <c r="BM17" s="72">
        <f t="shared" si="23"/>
        <v>0</v>
      </c>
      <c r="BN17" s="72">
        <f t="shared" si="23"/>
        <v>0</v>
      </c>
      <c r="BO17" s="72">
        <f t="shared" si="23"/>
        <v>0</v>
      </c>
    </row>
    <row r="18" spans="1:67" ht="15" customHeight="1">
      <c r="A18" s="115"/>
      <c r="B18" s="78" t="s">
        <v>98</v>
      </c>
      <c r="C18" s="228"/>
      <c r="D18" s="228"/>
      <c r="E18" s="233"/>
      <c r="F18" s="75"/>
      <c r="G18" s="76"/>
      <c r="H18" s="75"/>
      <c r="I18" s="75"/>
      <c r="J18" s="76"/>
      <c r="K18" s="75"/>
      <c r="L18" s="75"/>
      <c r="M18" s="76"/>
      <c r="N18" s="75"/>
      <c r="O18" s="75"/>
      <c r="P18" s="76"/>
      <c r="Q18" s="75"/>
      <c r="R18" s="75"/>
      <c r="S18" s="76"/>
      <c r="T18" s="75"/>
      <c r="U18" s="75"/>
      <c r="V18" s="76"/>
      <c r="W18" s="75"/>
      <c r="X18" s="75"/>
      <c r="Y18" s="76"/>
      <c r="Z18" s="75"/>
      <c r="AA18" s="75"/>
      <c r="AB18" s="76"/>
      <c r="AC18" s="75"/>
      <c r="AD18" s="75"/>
      <c r="AE18" s="76"/>
      <c r="AF18" s="75"/>
      <c r="AG18" s="75"/>
      <c r="AH18" s="76"/>
      <c r="AI18" s="75"/>
      <c r="AJ18" s="75"/>
      <c r="AK18" s="76"/>
      <c r="AL18" s="75"/>
      <c r="AM18" s="75"/>
      <c r="AN18" s="76"/>
      <c r="AO18" s="75"/>
      <c r="AP18" s="75"/>
      <c r="AQ18" s="76"/>
      <c r="AR18" s="75"/>
      <c r="AS18" s="75"/>
      <c r="AT18" s="76"/>
      <c r="AU18" s="75"/>
      <c r="AV18" s="75"/>
      <c r="AW18" s="76"/>
      <c r="AX18" s="75"/>
      <c r="AY18" s="75"/>
      <c r="AZ18" s="76"/>
      <c r="BA18" s="75"/>
      <c r="BB18" s="75"/>
      <c r="BC18" s="76"/>
      <c r="BD18" s="75"/>
      <c r="BE18" s="75"/>
      <c r="BF18" s="76"/>
      <c r="BG18" s="75"/>
      <c r="BH18" s="75"/>
      <c r="BI18" s="76"/>
      <c r="BJ18" s="75"/>
      <c r="BK18" s="75"/>
      <c r="BL18" s="76"/>
      <c r="BM18" s="75"/>
      <c r="BN18" s="75"/>
      <c r="BO18" s="76"/>
    </row>
    <row r="19" spans="1:67" ht="15" customHeight="1">
      <c r="A19" s="115" t="s">
        <v>15</v>
      </c>
      <c r="B19" s="74" t="s">
        <v>109</v>
      </c>
      <c r="C19" s="227">
        <f t="shared" si="20"/>
        <v>926167.9</v>
      </c>
      <c r="D19" s="229">
        <v>926167.9</v>
      </c>
      <c r="E19" s="229"/>
      <c r="F19" s="75">
        <v>926167.9</v>
      </c>
      <c r="G19" s="76"/>
      <c r="H19" s="72">
        <f aca="true" t="shared" si="24" ref="H19:H31">+I19+J19</f>
        <v>0</v>
      </c>
      <c r="I19" s="75"/>
      <c r="J19" s="76"/>
      <c r="K19" s="72">
        <f aca="true" t="shared" si="25" ref="K19:K31">+L19+M19</f>
        <v>0</v>
      </c>
      <c r="L19" s="75"/>
      <c r="M19" s="76"/>
      <c r="N19" s="72">
        <f aca="true" t="shared" si="26" ref="N19:N31">+O19+P19</f>
        <v>0</v>
      </c>
      <c r="O19" s="75"/>
      <c r="P19" s="76"/>
      <c r="Q19" s="72">
        <f aca="true" t="shared" si="27" ref="Q19:Q31">+R19+S19</f>
        <v>0</v>
      </c>
      <c r="R19" s="75"/>
      <c r="S19" s="76"/>
      <c r="T19" s="72">
        <f aca="true" t="shared" si="28" ref="T19:T31">+U19+V19</f>
        <v>0</v>
      </c>
      <c r="U19" s="75"/>
      <c r="V19" s="76"/>
      <c r="W19" s="72">
        <f aca="true" t="shared" si="29" ref="W19:W31">+X19+Y19</f>
        <v>0</v>
      </c>
      <c r="X19" s="75"/>
      <c r="Y19" s="76"/>
      <c r="Z19" s="72">
        <f aca="true" t="shared" si="30" ref="Z19:Z31">+AA19+AB19</f>
        <v>0</v>
      </c>
      <c r="AA19" s="75"/>
      <c r="AB19" s="76"/>
      <c r="AC19" s="72">
        <f aca="true" t="shared" si="31" ref="AC19:AC31">+AD19+AE19</f>
        <v>0</v>
      </c>
      <c r="AD19" s="75"/>
      <c r="AE19" s="76"/>
      <c r="AF19" s="72">
        <f aca="true" t="shared" si="32" ref="AF19:AF31">+AG19+AH19</f>
        <v>0</v>
      </c>
      <c r="AG19" s="75"/>
      <c r="AH19" s="76"/>
      <c r="AI19" s="72">
        <f aca="true" t="shared" si="33" ref="AI19:AI31">+AJ19+AK19</f>
        <v>0</v>
      </c>
      <c r="AJ19" s="75"/>
      <c r="AK19" s="76"/>
      <c r="AL19" s="72">
        <f aca="true" t="shared" si="34" ref="AL19:AL31">+AM19+AN19</f>
        <v>0</v>
      </c>
      <c r="AM19" s="75"/>
      <c r="AN19" s="76"/>
      <c r="AO19" s="72">
        <f aca="true" t="shared" si="35" ref="AO19:AO31">+AP19+AQ19</f>
        <v>0</v>
      </c>
      <c r="AP19" s="75"/>
      <c r="AQ19" s="76"/>
      <c r="AR19" s="72">
        <f aca="true" t="shared" si="36" ref="AR19:AR31">+AS19+AT19</f>
        <v>0</v>
      </c>
      <c r="AS19" s="75"/>
      <c r="AT19" s="76"/>
      <c r="AU19" s="72">
        <f aca="true" t="shared" si="37" ref="AU19:AU31">+AV19+AW19</f>
        <v>0</v>
      </c>
      <c r="AV19" s="75"/>
      <c r="AW19" s="76"/>
      <c r="AX19" s="72">
        <f aca="true" t="shared" si="38" ref="AX19:AX31">+AY19+AZ19</f>
        <v>0</v>
      </c>
      <c r="AY19" s="75"/>
      <c r="AZ19" s="76"/>
      <c r="BA19" s="72">
        <f aca="true" t="shared" si="39" ref="BA19:BA31">+BB19+BC19</f>
        <v>0</v>
      </c>
      <c r="BB19" s="75"/>
      <c r="BC19" s="76"/>
      <c r="BD19" s="72">
        <f aca="true" t="shared" si="40" ref="BD19:BD31">+BE19+BF19</f>
        <v>0</v>
      </c>
      <c r="BE19" s="75"/>
      <c r="BF19" s="76"/>
      <c r="BG19" s="72">
        <f aca="true" t="shared" si="41" ref="BG19:BG31">+BH19+BI19</f>
        <v>0</v>
      </c>
      <c r="BH19" s="75"/>
      <c r="BI19" s="76"/>
      <c r="BJ19" s="72">
        <f aca="true" t="shared" si="42" ref="BJ19:BJ31">+BK19+BL19</f>
        <v>0</v>
      </c>
      <c r="BK19" s="75"/>
      <c r="BL19" s="76"/>
      <c r="BM19" s="72">
        <f aca="true" t="shared" si="43" ref="BM19:BM31">+BN19+BO19</f>
        <v>0</v>
      </c>
      <c r="BN19" s="75"/>
      <c r="BO19" s="76"/>
    </row>
    <row r="20" spans="1:67" ht="15" customHeight="1">
      <c r="A20" s="115" t="s">
        <v>16</v>
      </c>
      <c r="B20" s="74" t="s">
        <v>110</v>
      </c>
      <c r="C20" s="227">
        <f t="shared" si="20"/>
        <v>354670.9</v>
      </c>
      <c r="D20" s="229">
        <f>F20-E20</f>
        <v>306216</v>
      </c>
      <c r="E20" s="229">
        <v>48454.9</v>
      </c>
      <c r="F20" s="75">
        <v>354670.9</v>
      </c>
      <c r="G20" s="76"/>
      <c r="H20" s="72">
        <f t="shared" si="24"/>
        <v>0</v>
      </c>
      <c r="I20" s="75"/>
      <c r="J20" s="76"/>
      <c r="K20" s="72">
        <f t="shared" si="25"/>
        <v>0</v>
      </c>
      <c r="L20" s="75"/>
      <c r="M20" s="76"/>
      <c r="N20" s="72">
        <f t="shared" si="26"/>
        <v>0</v>
      </c>
      <c r="O20" s="75"/>
      <c r="P20" s="76"/>
      <c r="Q20" s="72">
        <f t="shared" si="27"/>
        <v>0</v>
      </c>
      <c r="R20" s="75"/>
      <c r="S20" s="76"/>
      <c r="T20" s="72">
        <f t="shared" si="28"/>
        <v>0</v>
      </c>
      <c r="U20" s="75"/>
      <c r="V20" s="76"/>
      <c r="W20" s="72">
        <f t="shared" si="29"/>
        <v>0</v>
      </c>
      <c r="X20" s="75"/>
      <c r="Y20" s="76"/>
      <c r="Z20" s="72">
        <f t="shared" si="30"/>
        <v>0</v>
      </c>
      <c r="AA20" s="75"/>
      <c r="AB20" s="76"/>
      <c r="AC20" s="72">
        <f t="shared" si="31"/>
        <v>0</v>
      </c>
      <c r="AD20" s="75"/>
      <c r="AE20" s="76"/>
      <c r="AF20" s="72">
        <f t="shared" si="32"/>
        <v>0</v>
      </c>
      <c r="AG20" s="75"/>
      <c r="AH20" s="76"/>
      <c r="AI20" s="72">
        <f t="shared" si="33"/>
        <v>0</v>
      </c>
      <c r="AJ20" s="75"/>
      <c r="AK20" s="76"/>
      <c r="AL20" s="72">
        <f t="shared" si="34"/>
        <v>0</v>
      </c>
      <c r="AM20" s="75"/>
      <c r="AN20" s="76"/>
      <c r="AO20" s="72">
        <f t="shared" si="35"/>
        <v>0</v>
      </c>
      <c r="AP20" s="75"/>
      <c r="AQ20" s="76"/>
      <c r="AR20" s="72">
        <f t="shared" si="36"/>
        <v>0</v>
      </c>
      <c r="AS20" s="75"/>
      <c r="AT20" s="76"/>
      <c r="AU20" s="72">
        <f t="shared" si="37"/>
        <v>0</v>
      </c>
      <c r="AV20" s="75"/>
      <c r="AW20" s="76"/>
      <c r="AX20" s="72">
        <f t="shared" si="38"/>
        <v>0</v>
      </c>
      <c r="AY20" s="75"/>
      <c r="AZ20" s="76"/>
      <c r="BA20" s="72">
        <f t="shared" si="39"/>
        <v>0</v>
      </c>
      <c r="BB20" s="75"/>
      <c r="BC20" s="76"/>
      <c r="BD20" s="72">
        <f t="shared" si="40"/>
        <v>0</v>
      </c>
      <c r="BE20" s="75"/>
      <c r="BF20" s="76"/>
      <c r="BG20" s="72">
        <f t="shared" si="41"/>
        <v>0</v>
      </c>
      <c r="BH20" s="75"/>
      <c r="BI20" s="76"/>
      <c r="BJ20" s="72">
        <f t="shared" si="42"/>
        <v>0</v>
      </c>
      <c r="BK20" s="75"/>
      <c r="BL20" s="76"/>
      <c r="BM20" s="72">
        <f t="shared" si="43"/>
        <v>0</v>
      </c>
      <c r="BN20" s="75"/>
      <c r="BO20" s="76"/>
    </row>
    <row r="21" spans="1:67" ht="15" customHeight="1">
      <c r="A21" s="115" t="s">
        <v>17</v>
      </c>
      <c r="B21" s="74" t="s">
        <v>111</v>
      </c>
      <c r="C21" s="227">
        <f t="shared" si="20"/>
        <v>0</v>
      </c>
      <c r="D21" s="229">
        <v>0</v>
      </c>
      <c r="E21" s="229"/>
      <c r="F21" s="75">
        <v>0</v>
      </c>
      <c r="G21" s="76"/>
      <c r="H21" s="72">
        <f t="shared" si="24"/>
        <v>0</v>
      </c>
      <c r="I21" s="75"/>
      <c r="J21" s="76"/>
      <c r="K21" s="72">
        <f t="shared" si="25"/>
        <v>0</v>
      </c>
      <c r="L21" s="75"/>
      <c r="M21" s="76"/>
      <c r="N21" s="72">
        <f t="shared" si="26"/>
        <v>0</v>
      </c>
      <c r="O21" s="75"/>
      <c r="P21" s="76"/>
      <c r="Q21" s="72">
        <f t="shared" si="27"/>
        <v>0</v>
      </c>
      <c r="R21" s="75"/>
      <c r="S21" s="76"/>
      <c r="T21" s="72">
        <f t="shared" si="28"/>
        <v>0</v>
      </c>
      <c r="U21" s="75"/>
      <c r="V21" s="76"/>
      <c r="W21" s="72">
        <f t="shared" si="29"/>
        <v>0</v>
      </c>
      <c r="X21" s="75"/>
      <c r="Y21" s="76"/>
      <c r="Z21" s="72">
        <f t="shared" si="30"/>
        <v>0</v>
      </c>
      <c r="AA21" s="75"/>
      <c r="AB21" s="76"/>
      <c r="AC21" s="72">
        <f t="shared" si="31"/>
        <v>0</v>
      </c>
      <c r="AD21" s="75"/>
      <c r="AE21" s="76"/>
      <c r="AF21" s="72">
        <f t="shared" si="32"/>
        <v>0</v>
      </c>
      <c r="AG21" s="75"/>
      <c r="AH21" s="76"/>
      <c r="AI21" s="72">
        <f t="shared" si="33"/>
        <v>0</v>
      </c>
      <c r="AJ21" s="75"/>
      <c r="AK21" s="76"/>
      <c r="AL21" s="72">
        <f t="shared" si="34"/>
        <v>0</v>
      </c>
      <c r="AM21" s="75"/>
      <c r="AN21" s="76"/>
      <c r="AO21" s="72">
        <f t="shared" si="35"/>
        <v>0</v>
      </c>
      <c r="AP21" s="75"/>
      <c r="AQ21" s="76"/>
      <c r="AR21" s="72">
        <f t="shared" si="36"/>
        <v>0</v>
      </c>
      <c r="AS21" s="75"/>
      <c r="AT21" s="76"/>
      <c r="AU21" s="72">
        <f t="shared" si="37"/>
        <v>0</v>
      </c>
      <c r="AV21" s="75"/>
      <c r="AW21" s="76"/>
      <c r="AX21" s="72">
        <f t="shared" si="38"/>
        <v>0</v>
      </c>
      <c r="AY21" s="75"/>
      <c r="AZ21" s="76"/>
      <c r="BA21" s="72">
        <f t="shared" si="39"/>
        <v>0</v>
      </c>
      <c r="BB21" s="75"/>
      <c r="BC21" s="76"/>
      <c r="BD21" s="72">
        <f t="shared" si="40"/>
        <v>0</v>
      </c>
      <c r="BE21" s="75"/>
      <c r="BF21" s="76"/>
      <c r="BG21" s="72">
        <f t="shared" si="41"/>
        <v>0</v>
      </c>
      <c r="BH21" s="75"/>
      <c r="BI21" s="76"/>
      <c r="BJ21" s="72">
        <f t="shared" si="42"/>
        <v>0</v>
      </c>
      <c r="BK21" s="75"/>
      <c r="BL21" s="76"/>
      <c r="BM21" s="72">
        <f t="shared" si="43"/>
        <v>0</v>
      </c>
      <c r="BN21" s="75"/>
      <c r="BO21" s="76"/>
    </row>
    <row r="22" spans="1:67" ht="15" customHeight="1">
      <c r="A22" s="115" t="s">
        <v>18</v>
      </c>
      <c r="B22" s="74" t="s">
        <v>112</v>
      </c>
      <c r="C22" s="227">
        <f t="shared" si="20"/>
        <v>135702.50000000003</v>
      </c>
      <c r="D22" s="229">
        <v>135702.50000000003</v>
      </c>
      <c r="E22" s="229"/>
      <c r="F22" s="75">
        <v>135702.50000000003</v>
      </c>
      <c r="G22" s="76"/>
      <c r="H22" s="72">
        <f t="shared" si="24"/>
        <v>0</v>
      </c>
      <c r="I22" s="75"/>
      <c r="J22" s="76"/>
      <c r="K22" s="72">
        <f t="shared" si="25"/>
        <v>0</v>
      </c>
      <c r="L22" s="75"/>
      <c r="M22" s="76"/>
      <c r="N22" s="72">
        <f t="shared" si="26"/>
        <v>0</v>
      </c>
      <c r="O22" s="75"/>
      <c r="P22" s="76"/>
      <c r="Q22" s="72">
        <f t="shared" si="27"/>
        <v>0</v>
      </c>
      <c r="R22" s="75"/>
      <c r="S22" s="76"/>
      <c r="T22" s="72">
        <f t="shared" si="28"/>
        <v>0</v>
      </c>
      <c r="U22" s="75"/>
      <c r="V22" s="76"/>
      <c r="W22" s="72">
        <f t="shared" si="29"/>
        <v>0</v>
      </c>
      <c r="X22" s="75"/>
      <c r="Y22" s="76"/>
      <c r="Z22" s="72">
        <f t="shared" si="30"/>
        <v>0</v>
      </c>
      <c r="AA22" s="75"/>
      <c r="AB22" s="76"/>
      <c r="AC22" s="72">
        <f t="shared" si="31"/>
        <v>0</v>
      </c>
      <c r="AD22" s="75"/>
      <c r="AE22" s="76"/>
      <c r="AF22" s="72">
        <f t="shared" si="32"/>
        <v>0</v>
      </c>
      <c r="AG22" s="75"/>
      <c r="AH22" s="76"/>
      <c r="AI22" s="72">
        <f t="shared" si="33"/>
        <v>0</v>
      </c>
      <c r="AJ22" s="75"/>
      <c r="AK22" s="76"/>
      <c r="AL22" s="72">
        <f t="shared" si="34"/>
        <v>0</v>
      </c>
      <c r="AM22" s="75"/>
      <c r="AN22" s="76"/>
      <c r="AO22" s="72">
        <f t="shared" si="35"/>
        <v>0</v>
      </c>
      <c r="AP22" s="75"/>
      <c r="AQ22" s="76"/>
      <c r="AR22" s="72">
        <f t="shared" si="36"/>
        <v>0</v>
      </c>
      <c r="AS22" s="75"/>
      <c r="AT22" s="76"/>
      <c r="AU22" s="72">
        <f t="shared" si="37"/>
        <v>0</v>
      </c>
      <c r="AV22" s="75"/>
      <c r="AW22" s="76"/>
      <c r="AX22" s="72">
        <f t="shared" si="38"/>
        <v>0</v>
      </c>
      <c r="AY22" s="75"/>
      <c r="AZ22" s="76"/>
      <c r="BA22" s="72">
        <f t="shared" si="39"/>
        <v>0</v>
      </c>
      <c r="BB22" s="75"/>
      <c r="BC22" s="76"/>
      <c r="BD22" s="72">
        <f t="shared" si="40"/>
        <v>0</v>
      </c>
      <c r="BE22" s="75"/>
      <c r="BF22" s="76"/>
      <c r="BG22" s="72">
        <f t="shared" si="41"/>
        <v>0</v>
      </c>
      <c r="BH22" s="75"/>
      <c r="BI22" s="76"/>
      <c r="BJ22" s="72">
        <f t="shared" si="42"/>
        <v>0</v>
      </c>
      <c r="BK22" s="75"/>
      <c r="BL22" s="76"/>
      <c r="BM22" s="72">
        <f t="shared" si="43"/>
        <v>0</v>
      </c>
      <c r="BN22" s="75"/>
      <c r="BO22" s="76"/>
    </row>
    <row r="23" spans="1:67" ht="15" customHeight="1">
      <c r="A23" s="115" t="s">
        <v>19</v>
      </c>
      <c r="B23" s="74" t="s">
        <v>113</v>
      </c>
      <c r="C23" s="227">
        <f t="shared" si="20"/>
        <v>0</v>
      </c>
      <c r="D23" s="229">
        <v>0</v>
      </c>
      <c r="E23" s="229"/>
      <c r="F23" s="75">
        <v>0</v>
      </c>
      <c r="G23" s="76"/>
      <c r="H23" s="72">
        <f t="shared" si="24"/>
        <v>0</v>
      </c>
      <c r="I23" s="75"/>
      <c r="J23" s="76"/>
      <c r="K23" s="72">
        <f t="shared" si="25"/>
        <v>0</v>
      </c>
      <c r="L23" s="75"/>
      <c r="M23" s="76"/>
      <c r="N23" s="72">
        <f t="shared" si="26"/>
        <v>0</v>
      </c>
      <c r="O23" s="75"/>
      <c r="P23" s="76"/>
      <c r="Q23" s="72">
        <f t="shared" si="27"/>
        <v>0</v>
      </c>
      <c r="R23" s="75"/>
      <c r="S23" s="76"/>
      <c r="T23" s="72">
        <f t="shared" si="28"/>
        <v>0</v>
      </c>
      <c r="U23" s="75"/>
      <c r="V23" s="76"/>
      <c r="W23" s="72">
        <f t="shared" si="29"/>
        <v>0</v>
      </c>
      <c r="X23" s="75"/>
      <c r="Y23" s="76"/>
      <c r="Z23" s="72">
        <f t="shared" si="30"/>
        <v>0</v>
      </c>
      <c r="AA23" s="75"/>
      <c r="AB23" s="76"/>
      <c r="AC23" s="72">
        <f t="shared" si="31"/>
        <v>0</v>
      </c>
      <c r="AD23" s="75"/>
      <c r="AE23" s="76"/>
      <c r="AF23" s="72">
        <f t="shared" si="32"/>
        <v>0</v>
      </c>
      <c r="AG23" s="75"/>
      <c r="AH23" s="76"/>
      <c r="AI23" s="72">
        <f t="shared" si="33"/>
        <v>0</v>
      </c>
      <c r="AJ23" s="75"/>
      <c r="AK23" s="76"/>
      <c r="AL23" s="72">
        <f t="shared" si="34"/>
        <v>0</v>
      </c>
      <c r="AM23" s="75"/>
      <c r="AN23" s="76"/>
      <c r="AO23" s="72">
        <f t="shared" si="35"/>
        <v>0</v>
      </c>
      <c r="AP23" s="75"/>
      <c r="AQ23" s="76"/>
      <c r="AR23" s="72">
        <f t="shared" si="36"/>
        <v>0</v>
      </c>
      <c r="AS23" s="75"/>
      <c r="AT23" s="76"/>
      <c r="AU23" s="72">
        <f t="shared" si="37"/>
        <v>0</v>
      </c>
      <c r="AV23" s="75"/>
      <c r="AW23" s="76"/>
      <c r="AX23" s="72">
        <f t="shared" si="38"/>
        <v>0</v>
      </c>
      <c r="AY23" s="75"/>
      <c r="AZ23" s="76"/>
      <c r="BA23" s="72">
        <f t="shared" si="39"/>
        <v>0</v>
      </c>
      <c r="BB23" s="75"/>
      <c r="BC23" s="76"/>
      <c r="BD23" s="72">
        <f t="shared" si="40"/>
        <v>0</v>
      </c>
      <c r="BE23" s="75"/>
      <c r="BF23" s="76"/>
      <c r="BG23" s="72">
        <f t="shared" si="41"/>
        <v>0</v>
      </c>
      <c r="BH23" s="75"/>
      <c r="BI23" s="76"/>
      <c r="BJ23" s="72">
        <f t="shared" si="42"/>
        <v>0</v>
      </c>
      <c r="BK23" s="75"/>
      <c r="BL23" s="76"/>
      <c r="BM23" s="72">
        <f t="shared" si="43"/>
        <v>0</v>
      </c>
      <c r="BN23" s="75"/>
      <c r="BO23" s="76"/>
    </row>
    <row r="24" spans="1:67" ht="15" customHeight="1">
      <c r="A24" s="115" t="s">
        <v>20</v>
      </c>
      <c r="B24" s="74" t="s">
        <v>114</v>
      </c>
      <c r="C24" s="227">
        <f t="shared" si="20"/>
        <v>0</v>
      </c>
      <c r="D24" s="229">
        <v>0</v>
      </c>
      <c r="E24" s="229"/>
      <c r="F24" s="75">
        <v>0</v>
      </c>
      <c r="G24" s="76"/>
      <c r="H24" s="72">
        <f t="shared" si="24"/>
        <v>0</v>
      </c>
      <c r="I24" s="75"/>
      <c r="J24" s="76"/>
      <c r="K24" s="72">
        <f t="shared" si="25"/>
        <v>0</v>
      </c>
      <c r="L24" s="75"/>
      <c r="M24" s="76"/>
      <c r="N24" s="72">
        <f t="shared" si="26"/>
        <v>0</v>
      </c>
      <c r="O24" s="75"/>
      <c r="P24" s="76"/>
      <c r="Q24" s="72">
        <f t="shared" si="27"/>
        <v>0</v>
      </c>
      <c r="R24" s="75"/>
      <c r="S24" s="76"/>
      <c r="T24" s="72">
        <f t="shared" si="28"/>
        <v>0</v>
      </c>
      <c r="U24" s="75"/>
      <c r="V24" s="76"/>
      <c r="W24" s="72">
        <f t="shared" si="29"/>
        <v>0</v>
      </c>
      <c r="X24" s="75"/>
      <c r="Y24" s="76"/>
      <c r="Z24" s="72">
        <f t="shared" si="30"/>
        <v>0</v>
      </c>
      <c r="AA24" s="75"/>
      <c r="AB24" s="76"/>
      <c r="AC24" s="72">
        <f t="shared" si="31"/>
        <v>0</v>
      </c>
      <c r="AD24" s="75"/>
      <c r="AE24" s="76"/>
      <c r="AF24" s="72">
        <f t="shared" si="32"/>
        <v>0</v>
      </c>
      <c r="AG24" s="75"/>
      <c r="AH24" s="76"/>
      <c r="AI24" s="72">
        <f t="shared" si="33"/>
        <v>0</v>
      </c>
      <c r="AJ24" s="75"/>
      <c r="AK24" s="76"/>
      <c r="AL24" s="72">
        <f t="shared" si="34"/>
        <v>0</v>
      </c>
      <c r="AM24" s="75"/>
      <c r="AN24" s="76"/>
      <c r="AO24" s="72">
        <f t="shared" si="35"/>
        <v>0</v>
      </c>
      <c r="AP24" s="75"/>
      <c r="AQ24" s="76"/>
      <c r="AR24" s="72">
        <f t="shared" si="36"/>
        <v>0</v>
      </c>
      <c r="AS24" s="75"/>
      <c r="AT24" s="76"/>
      <c r="AU24" s="72">
        <f t="shared" si="37"/>
        <v>0</v>
      </c>
      <c r="AV24" s="75"/>
      <c r="AW24" s="76"/>
      <c r="AX24" s="72">
        <f t="shared" si="38"/>
        <v>0</v>
      </c>
      <c r="AY24" s="75"/>
      <c r="AZ24" s="76"/>
      <c r="BA24" s="72">
        <f t="shared" si="39"/>
        <v>0</v>
      </c>
      <c r="BB24" s="75"/>
      <c r="BC24" s="76"/>
      <c r="BD24" s="72">
        <f t="shared" si="40"/>
        <v>0</v>
      </c>
      <c r="BE24" s="75"/>
      <c r="BF24" s="76"/>
      <c r="BG24" s="72">
        <f t="shared" si="41"/>
        <v>0</v>
      </c>
      <c r="BH24" s="75"/>
      <c r="BI24" s="76"/>
      <c r="BJ24" s="72">
        <f t="shared" si="42"/>
        <v>0</v>
      </c>
      <c r="BK24" s="75"/>
      <c r="BL24" s="76"/>
      <c r="BM24" s="72">
        <f t="shared" si="43"/>
        <v>0</v>
      </c>
      <c r="BN24" s="75"/>
      <c r="BO24" s="76"/>
    </row>
    <row r="25" spans="1:67" ht="15.75" customHeight="1">
      <c r="A25" s="115" t="s">
        <v>21</v>
      </c>
      <c r="B25" s="143" t="s">
        <v>115</v>
      </c>
      <c r="C25" s="227">
        <f t="shared" si="20"/>
        <v>0</v>
      </c>
      <c r="D25" s="229">
        <v>0</v>
      </c>
      <c r="E25" s="229"/>
      <c r="F25" s="75">
        <v>0</v>
      </c>
      <c r="G25" s="76"/>
      <c r="H25" s="72">
        <f t="shared" si="24"/>
        <v>0</v>
      </c>
      <c r="I25" s="75"/>
      <c r="J25" s="76"/>
      <c r="K25" s="72">
        <f t="shared" si="25"/>
        <v>0</v>
      </c>
      <c r="L25" s="75"/>
      <c r="M25" s="76"/>
      <c r="N25" s="72">
        <f t="shared" si="26"/>
        <v>0</v>
      </c>
      <c r="O25" s="75"/>
      <c r="P25" s="76"/>
      <c r="Q25" s="72">
        <f t="shared" si="27"/>
        <v>0</v>
      </c>
      <c r="R25" s="75"/>
      <c r="S25" s="76"/>
      <c r="T25" s="72">
        <f t="shared" si="28"/>
        <v>0</v>
      </c>
      <c r="U25" s="75"/>
      <c r="V25" s="76"/>
      <c r="W25" s="72">
        <f t="shared" si="29"/>
        <v>0</v>
      </c>
      <c r="X25" s="75"/>
      <c r="Y25" s="76"/>
      <c r="Z25" s="72">
        <f t="shared" si="30"/>
        <v>0</v>
      </c>
      <c r="AA25" s="75"/>
      <c r="AB25" s="76"/>
      <c r="AC25" s="72">
        <f t="shared" si="31"/>
        <v>0</v>
      </c>
      <c r="AD25" s="75"/>
      <c r="AE25" s="76"/>
      <c r="AF25" s="72">
        <f t="shared" si="32"/>
        <v>0</v>
      </c>
      <c r="AG25" s="75"/>
      <c r="AH25" s="76"/>
      <c r="AI25" s="72">
        <f t="shared" si="33"/>
        <v>0</v>
      </c>
      <c r="AJ25" s="75"/>
      <c r="AK25" s="76"/>
      <c r="AL25" s="72">
        <f t="shared" si="34"/>
        <v>0</v>
      </c>
      <c r="AM25" s="75"/>
      <c r="AN25" s="76"/>
      <c r="AO25" s="72">
        <f t="shared" si="35"/>
        <v>0</v>
      </c>
      <c r="AP25" s="75"/>
      <c r="AQ25" s="76"/>
      <c r="AR25" s="72">
        <f t="shared" si="36"/>
        <v>0</v>
      </c>
      <c r="AS25" s="75"/>
      <c r="AT25" s="76"/>
      <c r="AU25" s="72">
        <f t="shared" si="37"/>
        <v>0</v>
      </c>
      <c r="AV25" s="75"/>
      <c r="AW25" s="76"/>
      <c r="AX25" s="72">
        <f t="shared" si="38"/>
        <v>0</v>
      </c>
      <c r="AY25" s="75"/>
      <c r="AZ25" s="76"/>
      <c r="BA25" s="72">
        <f t="shared" si="39"/>
        <v>0</v>
      </c>
      <c r="BB25" s="75"/>
      <c r="BC25" s="76"/>
      <c r="BD25" s="72">
        <f t="shared" si="40"/>
        <v>0</v>
      </c>
      <c r="BE25" s="75"/>
      <c r="BF25" s="76"/>
      <c r="BG25" s="72">
        <f t="shared" si="41"/>
        <v>0</v>
      </c>
      <c r="BH25" s="75"/>
      <c r="BI25" s="76"/>
      <c r="BJ25" s="72">
        <f t="shared" si="42"/>
        <v>0</v>
      </c>
      <c r="BK25" s="75"/>
      <c r="BL25" s="76"/>
      <c r="BM25" s="72">
        <f t="shared" si="43"/>
        <v>0</v>
      </c>
      <c r="BN25" s="75"/>
      <c r="BO25" s="76"/>
    </row>
    <row r="26" spans="1:67" ht="15" customHeight="1">
      <c r="A26" s="115" t="s">
        <v>22</v>
      </c>
      <c r="B26" s="74" t="s">
        <v>214</v>
      </c>
      <c r="C26" s="227">
        <f t="shared" si="20"/>
        <v>0</v>
      </c>
      <c r="D26" s="229"/>
      <c r="E26" s="229"/>
      <c r="F26" s="75"/>
      <c r="G26" s="76"/>
      <c r="H26" s="72">
        <f t="shared" si="24"/>
        <v>0</v>
      </c>
      <c r="I26" s="75"/>
      <c r="J26" s="76"/>
      <c r="K26" s="72">
        <f t="shared" si="25"/>
        <v>0</v>
      </c>
      <c r="L26" s="75"/>
      <c r="M26" s="76"/>
      <c r="N26" s="72">
        <f t="shared" si="26"/>
        <v>0</v>
      </c>
      <c r="O26" s="75"/>
      <c r="P26" s="76"/>
      <c r="Q26" s="72">
        <f t="shared" si="27"/>
        <v>0</v>
      </c>
      <c r="R26" s="75"/>
      <c r="S26" s="76"/>
      <c r="T26" s="72">
        <f t="shared" si="28"/>
        <v>0</v>
      </c>
      <c r="U26" s="75"/>
      <c r="V26" s="76"/>
      <c r="W26" s="72">
        <f t="shared" si="29"/>
        <v>0</v>
      </c>
      <c r="X26" s="75"/>
      <c r="Y26" s="76"/>
      <c r="Z26" s="72">
        <f t="shared" si="30"/>
        <v>0</v>
      </c>
      <c r="AA26" s="75"/>
      <c r="AB26" s="76"/>
      <c r="AC26" s="72">
        <f t="shared" si="31"/>
        <v>0</v>
      </c>
      <c r="AD26" s="75"/>
      <c r="AE26" s="76"/>
      <c r="AF26" s="72">
        <f t="shared" si="32"/>
        <v>0</v>
      </c>
      <c r="AG26" s="75"/>
      <c r="AH26" s="76"/>
      <c r="AI26" s="72">
        <f t="shared" si="33"/>
        <v>0</v>
      </c>
      <c r="AJ26" s="75"/>
      <c r="AK26" s="76"/>
      <c r="AL26" s="72">
        <f t="shared" si="34"/>
        <v>0</v>
      </c>
      <c r="AM26" s="75"/>
      <c r="AN26" s="76"/>
      <c r="AO26" s="72">
        <f t="shared" si="35"/>
        <v>0</v>
      </c>
      <c r="AP26" s="75"/>
      <c r="AQ26" s="76"/>
      <c r="AR26" s="72">
        <f t="shared" si="36"/>
        <v>0</v>
      </c>
      <c r="AS26" s="75"/>
      <c r="AT26" s="76"/>
      <c r="AU26" s="72">
        <f t="shared" si="37"/>
        <v>0</v>
      </c>
      <c r="AV26" s="75"/>
      <c r="AW26" s="76"/>
      <c r="AX26" s="72">
        <f t="shared" si="38"/>
        <v>0</v>
      </c>
      <c r="AY26" s="75"/>
      <c r="AZ26" s="76"/>
      <c r="BA26" s="72">
        <f t="shared" si="39"/>
        <v>0</v>
      </c>
      <c r="BB26" s="75"/>
      <c r="BC26" s="76"/>
      <c r="BD26" s="72">
        <f t="shared" si="40"/>
        <v>0</v>
      </c>
      <c r="BE26" s="75"/>
      <c r="BF26" s="76"/>
      <c r="BG26" s="72">
        <f t="shared" si="41"/>
        <v>0</v>
      </c>
      <c r="BH26" s="75"/>
      <c r="BI26" s="76"/>
      <c r="BJ26" s="72">
        <f t="shared" si="42"/>
        <v>0</v>
      </c>
      <c r="BK26" s="75"/>
      <c r="BL26" s="76"/>
      <c r="BM26" s="72">
        <f t="shared" si="43"/>
        <v>0</v>
      </c>
      <c r="BN26" s="75"/>
      <c r="BO26" s="76"/>
    </row>
    <row r="27" spans="1:67" ht="15" customHeight="1">
      <c r="A27" s="115" t="s">
        <v>23</v>
      </c>
      <c r="B27" s="74" t="s">
        <v>116</v>
      </c>
      <c r="C27" s="227">
        <f t="shared" si="20"/>
        <v>0</v>
      </c>
      <c r="D27" s="229">
        <v>0</v>
      </c>
      <c r="E27" s="229"/>
      <c r="F27" s="75">
        <v>0</v>
      </c>
      <c r="G27" s="76"/>
      <c r="H27" s="72">
        <f t="shared" si="24"/>
        <v>0</v>
      </c>
      <c r="I27" s="75"/>
      <c r="J27" s="76"/>
      <c r="K27" s="72">
        <f t="shared" si="25"/>
        <v>0</v>
      </c>
      <c r="L27" s="75"/>
      <c r="M27" s="76"/>
      <c r="N27" s="72">
        <f t="shared" si="26"/>
        <v>0</v>
      </c>
      <c r="O27" s="75"/>
      <c r="P27" s="76"/>
      <c r="Q27" s="72">
        <f t="shared" si="27"/>
        <v>0</v>
      </c>
      <c r="R27" s="75"/>
      <c r="S27" s="76"/>
      <c r="T27" s="72">
        <f t="shared" si="28"/>
        <v>0</v>
      </c>
      <c r="U27" s="75"/>
      <c r="V27" s="76"/>
      <c r="W27" s="72">
        <f t="shared" si="29"/>
        <v>0</v>
      </c>
      <c r="X27" s="75"/>
      <c r="Y27" s="76"/>
      <c r="Z27" s="72">
        <f t="shared" si="30"/>
        <v>0</v>
      </c>
      <c r="AA27" s="75"/>
      <c r="AB27" s="76"/>
      <c r="AC27" s="72">
        <f t="shared" si="31"/>
        <v>0</v>
      </c>
      <c r="AD27" s="75"/>
      <c r="AE27" s="76"/>
      <c r="AF27" s="72">
        <f t="shared" si="32"/>
        <v>0</v>
      </c>
      <c r="AG27" s="75"/>
      <c r="AH27" s="76"/>
      <c r="AI27" s="72">
        <f t="shared" si="33"/>
        <v>0</v>
      </c>
      <c r="AJ27" s="75"/>
      <c r="AK27" s="76"/>
      <c r="AL27" s="72">
        <f t="shared" si="34"/>
        <v>0</v>
      </c>
      <c r="AM27" s="75"/>
      <c r="AN27" s="76"/>
      <c r="AO27" s="72">
        <f t="shared" si="35"/>
        <v>0</v>
      </c>
      <c r="AP27" s="75"/>
      <c r="AQ27" s="76"/>
      <c r="AR27" s="72">
        <f t="shared" si="36"/>
        <v>0</v>
      </c>
      <c r="AS27" s="75"/>
      <c r="AT27" s="76"/>
      <c r="AU27" s="72">
        <f t="shared" si="37"/>
        <v>0</v>
      </c>
      <c r="AV27" s="75"/>
      <c r="AW27" s="76"/>
      <c r="AX27" s="72">
        <f t="shared" si="38"/>
        <v>0</v>
      </c>
      <c r="AY27" s="75"/>
      <c r="AZ27" s="76"/>
      <c r="BA27" s="72">
        <f t="shared" si="39"/>
        <v>0</v>
      </c>
      <c r="BB27" s="75"/>
      <c r="BC27" s="76"/>
      <c r="BD27" s="72">
        <f t="shared" si="40"/>
        <v>0</v>
      </c>
      <c r="BE27" s="75"/>
      <c r="BF27" s="76"/>
      <c r="BG27" s="72">
        <f t="shared" si="41"/>
        <v>0</v>
      </c>
      <c r="BH27" s="75"/>
      <c r="BI27" s="76"/>
      <c r="BJ27" s="72">
        <f t="shared" si="42"/>
        <v>0</v>
      </c>
      <c r="BK27" s="75"/>
      <c r="BL27" s="76"/>
      <c r="BM27" s="72">
        <f t="shared" si="43"/>
        <v>0</v>
      </c>
      <c r="BN27" s="75"/>
      <c r="BO27" s="76"/>
    </row>
    <row r="28" spans="1:67" ht="15" customHeight="1">
      <c r="A28" s="115" t="s">
        <v>24</v>
      </c>
      <c r="B28" s="74" t="s">
        <v>117</v>
      </c>
      <c r="C28" s="227">
        <f t="shared" si="20"/>
        <v>0</v>
      </c>
      <c r="D28" s="229">
        <v>0</v>
      </c>
      <c r="E28" s="229"/>
      <c r="F28" s="75">
        <v>0</v>
      </c>
      <c r="G28" s="76"/>
      <c r="H28" s="72">
        <f t="shared" si="24"/>
        <v>0</v>
      </c>
      <c r="I28" s="75"/>
      <c r="J28" s="76"/>
      <c r="K28" s="72">
        <f t="shared" si="25"/>
        <v>0</v>
      </c>
      <c r="L28" s="75"/>
      <c r="M28" s="76"/>
      <c r="N28" s="72">
        <f t="shared" si="26"/>
        <v>0</v>
      </c>
      <c r="O28" s="75"/>
      <c r="P28" s="76"/>
      <c r="Q28" s="72">
        <f t="shared" si="27"/>
        <v>0</v>
      </c>
      <c r="R28" s="75"/>
      <c r="S28" s="76"/>
      <c r="T28" s="72">
        <f t="shared" si="28"/>
        <v>0</v>
      </c>
      <c r="U28" s="75"/>
      <c r="V28" s="76"/>
      <c r="W28" s="72">
        <f t="shared" si="29"/>
        <v>0</v>
      </c>
      <c r="X28" s="75"/>
      <c r="Y28" s="76"/>
      <c r="Z28" s="72">
        <f t="shared" si="30"/>
        <v>0</v>
      </c>
      <c r="AA28" s="75"/>
      <c r="AB28" s="76"/>
      <c r="AC28" s="72">
        <f t="shared" si="31"/>
        <v>0</v>
      </c>
      <c r="AD28" s="75"/>
      <c r="AE28" s="76"/>
      <c r="AF28" s="72">
        <f t="shared" si="32"/>
        <v>0</v>
      </c>
      <c r="AG28" s="75"/>
      <c r="AH28" s="76"/>
      <c r="AI28" s="72">
        <f t="shared" si="33"/>
        <v>0</v>
      </c>
      <c r="AJ28" s="75"/>
      <c r="AK28" s="76"/>
      <c r="AL28" s="72">
        <f t="shared" si="34"/>
        <v>0</v>
      </c>
      <c r="AM28" s="75"/>
      <c r="AN28" s="76"/>
      <c r="AO28" s="72">
        <f t="shared" si="35"/>
        <v>0</v>
      </c>
      <c r="AP28" s="75"/>
      <c r="AQ28" s="76"/>
      <c r="AR28" s="72">
        <f t="shared" si="36"/>
        <v>0</v>
      </c>
      <c r="AS28" s="75"/>
      <c r="AT28" s="76"/>
      <c r="AU28" s="72">
        <f t="shared" si="37"/>
        <v>0</v>
      </c>
      <c r="AV28" s="75"/>
      <c r="AW28" s="76"/>
      <c r="AX28" s="72">
        <f t="shared" si="38"/>
        <v>0</v>
      </c>
      <c r="AY28" s="75"/>
      <c r="AZ28" s="76"/>
      <c r="BA28" s="72">
        <f t="shared" si="39"/>
        <v>0</v>
      </c>
      <c r="BB28" s="75"/>
      <c r="BC28" s="76"/>
      <c r="BD28" s="72">
        <f t="shared" si="40"/>
        <v>0</v>
      </c>
      <c r="BE28" s="75"/>
      <c r="BF28" s="76"/>
      <c r="BG28" s="72">
        <f t="shared" si="41"/>
        <v>0</v>
      </c>
      <c r="BH28" s="75"/>
      <c r="BI28" s="76"/>
      <c r="BJ28" s="72">
        <f t="shared" si="42"/>
        <v>0</v>
      </c>
      <c r="BK28" s="75"/>
      <c r="BL28" s="76"/>
      <c r="BM28" s="72">
        <f t="shared" si="43"/>
        <v>0</v>
      </c>
      <c r="BN28" s="75"/>
      <c r="BO28" s="76"/>
    </row>
    <row r="29" spans="1:67" ht="15" customHeight="1">
      <c r="A29" s="115" t="s">
        <v>95</v>
      </c>
      <c r="B29" s="74" t="s">
        <v>118</v>
      </c>
      <c r="C29" s="227">
        <f t="shared" si="20"/>
        <v>227397.85</v>
      </c>
      <c r="D29" s="229">
        <v>227397.85</v>
      </c>
      <c r="E29" s="234"/>
      <c r="F29" s="75">
        <v>0</v>
      </c>
      <c r="G29" s="76"/>
      <c r="H29" s="72"/>
      <c r="I29" s="75"/>
      <c r="J29" s="76"/>
      <c r="K29" s="72"/>
      <c r="L29" s="75"/>
      <c r="M29" s="76"/>
      <c r="N29" s="72"/>
      <c r="O29" s="75"/>
      <c r="P29" s="76"/>
      <c r="Q29" s="72"/>
      <c r="R29" s="75"/>
      <c r="S29" s="76"/>
      <c r="T29" s="72"/>
      <c r="U29" s="75"/>
      <c r="V29" s="76"/>
      <c r="W29" s="72"/>
      <c r="X29" s="75"/>
      <c r="Y29" s="76"/>
      <c r="Z29" s="72"/>
      <c r="AA29" s="75"/>
      <c r="AB29" s="76"/>
      <c r="AC29" s="72"/>
      <c r="AD29" s="75"/>
      <c r="AE29" s="76"/>
      <c r="AF29" s="72"/>
      <c r="AG29" s="75"/>
      <c r="AH29" s="76"/>
      <c r="AI29" s="72"/>
      <c r="AJ29" s="75"/>
      <c r="AK29" s="76"/>
      <c r="AL29" s="72"/>
      <c r="AM29" s="75"/>
      <c r="AN29" s="76"/>
      <c r="AO29" s="72"/>
      <c r="AP29" s="75"/>
      <c r="AQ29" s="76"/>
      <c r="AR29" s="72"/>
      <c r="AS29" s="75"/>
      <c r="AT29" s="76"/>
      <c r="AU29" s="72"/>
      <c r="AV29" s="75"/>
      <c r="AW29" s="76"/>
      <c r="AX29" s="72"/>
      <c r="AY29" s="75"/>
      <c r="AZ29" s="76"/>
      <c r="BA29" s="72"/>
      <c r="BB29" s="75"/>
      <c r="BC29" s="76"/>
      <c r="BD29" s="72"/>
      <c r="BE29" s="75"/>
      <c r="BF29" s="76"/>
      <c r="BG29" s="72"/>
      <c r="BH29" s="75"/>
      <c r="BI29" s="76"/>
      <c r="BJ29" s="72"/>
      <c r="BK29" s="75"/>
      <c r="BL29" s="76"/>
      <c r="BM29" s="72"/>
      <c r="BN29" s="75"/>
      <c r="BO29" s="76"/>
    </row>
    <row r="30" spans="1:67" s="77" customFormat="1" ht="15" customHeight="1">
      <c r="A30" s="114">
        <v>3</v>
      </c>
      <c r="B30" s="70" t="s">
        <v>119</v>
      </c>
      <c r="C30" s="227">
        <f>+D30+E30</f>
        <v>410984.7875</v>
      </c>
      <c r="D30" s="228">
        <f>D17*0.25</f>
        <v>398871.0625</v>
      </c>
      <c r="E30" s="228">
        <f>E17*0.25</f>
        <v>12113.725</v>
      </c>
      <c r="F30" s="72">
        <v>410984.7</v>
      </c>
      <c r="G30" s="116"/>
      <c r="H30" s="72">
        <f t="shared" si="24"/>
        <v>0</v>
      </c>
      <c r="I30" s="72"/>
      <c r="J30" s="116"/>
      <c r="K30" s="72">
        <f t="shared" si="25"/>
        <v>0</v>
      </c>
      <c r="L30" s="72"/>
      <c r="M30" s="116"/>
      <c r="N30" s="72">
        <f t="shared" si="26"/>
        <v>0</v>
      </c>
      <c r="O30" s="72"/>
      <c r="P30" s="116"/>
      <c r="Q30" s="72">
        <f t="shared" si="27"/>
        <v>0</v>
      </c>
      <c r="R30" s="72"/>
      <c r="S30" s="116"/>
      <c r="T30" s="72">
        <f t="shared" si="28"/>
        <v>0</v>
      </c>
      <c r="U30" s="72"/>
      <c r="V30" s="116"/>
      <c r="W30" s="72">
        <f t="shared" si="29"/>
        <v>0</v>
      </c>
      <c r="X30" s="72"/>
      <c r="Y30" s="116"/>
      <c r="Z30" s="72">
        <f t="shared" si="30"/>
        <v>0</v>
      </c>
      <c r="AA30" s="72"/>
      <c r="AB30" s="116"/>
      <c r="AC30" s="72">
        <f t="shared" si="31"/>
        <v>0</v>
      </c>
      <c r="AD30" s="72"/>
      <c r="AE30" s="116"/>
      <c r="AF30" s="72">
        <f t="shared" si="32"/>
        <v>0</v>
      </c>
      <c r="AG30" s="72"/>
      <c r="AH30" s="116"/>
      <c r="AI30" s="72">
        <f t="shared" si="33"/>
        <v>0</v>
      </c>
      <c r="AJ30" s="72"/>
      <c r="AK30" s="116"/>
      <c r="AL30" s="72">
        <f t="shared" si="34"/>
        <v>0</v>
      </c>
      <c r="AM30" s="72"/>
      <c r="AN30" s="116"/>
      <c r="AO30" s="72">
        <f t="shared" si="35"/>
        <v>0</v>
      </c>
      <c r="AP30" s="72"/>
      <c r="AQ30" s="116"/>
      <c r="AR30" s="72">
        <f t="shared" si="36"/>
        <v>0</v>
      </c>
      <c r="AS30" s="72"/>
      <c r="AT30" s="116"/>
      <c r="AU30" s="72">
        <f t="shared" si="37"/>
        <v>0</v>
      </c>
      <c r="AV30" s="72"/>
      <c r="AW30" s="116"/>
      <c r="AX30" s="72">
        <f t="shared" si="38"/>
        <v>0</v>
      </c>
      <c r="AY30" s="72"/>
      <c r="AZ30" s="116"/>
      <c r="BA30" s="72">
        <f t="shared" si="39"/>
        <v>0</v>
      </c>
      <c r="BB30" s="72"/>
      <c r="BC30" s="116"/>
      <c r="BD30" s="72">
        <f t="shared" si="40"/>
        <v>0</v>
      </c>
      <c r="BE30" s="72"/>
      <c r="BF30" s="116"/>
      <c r="BG30" s="72">
        <f t="shared" si="41"/>
        <v>0</v>
      </c>
      <c r="BH30" s="72"/>
      <c r="BI30" s="116"/>
      <c r="BJ30" s="72">
        <f t="shared" si="42"/>
        <v>0</v>
      </c>
      <c r="BK30" s="72"/>
      <c r="BL30" s="116"/>
      <c r="BM30" s="72">
        <f t="shared" si="43"/>
        <v>0</v>
      </c>
      <c r="BN30" s="72"/>
      <c r="BO30" s="116"/>
    </row>
    <row r="31" spans="1:67" s="77" customFormat="1" ht="24.75" customHeight="1">
      <c r="A31" s="114">
        <v>4</v>
      </c>
      <c r="B31" s="70" t="s">
        <v>120</v>
      </c>
      <c r="C31" s="227">
        <f t="shared" si="20"/>
        <v>0</v>
      </c>
      <c r="D31" s="229"/>
      <c r="E31" s="229">
        <v>0</v>
      </c>
      <c r="F31" s="72">
        <v>0</v>
      </c>
      <c r="G31" s="116"/>
      <c r="H31" s="72">
        <f t="shared" si="24"/>
        <v>0</v>
      </c>
      <c r="I31" s="72"/>
      <c r="J31" s="116"/>
      <c r="K31" s="72">
        <f t="shared" si="25"/>
        <v>0</v>
      </c>
      <c r="L31" s="72"/>
      <c r="M31" s="116"/>
      <c r="N31" s="72">
        <f t="shared" si="26"/>
        <v>0</v>
      </c>
      <c r="O31" s="72"/>
      <c r="P31" s="116"/>
      <c r="Q31" s="72">
        <f t="shared" si="27"/>
        <v>0</v>
      </c>
      <c r="R31" s="72"/>
      <c r="S31" s="116"/>
      <c r="T31" s="72">
        <f t="shared" si="28"/>
        <v>0</v>
      </c>
      <c r="U31" s="72"/>
      <c r="V31" s="116"/>
      <c r="W31" s="72">
        <f t="shared" si="29"/>
        <v>0</v>
      </c>
      <c r="X31" s="72"/>
      <c r="Y31" s="116"/>
      <c r="Z31" s="72">
        <f t="shared" si="30"/>
        <v>0</v>
      </c>
      <c r="AA31" s="72"/>
      <c r="AB31" s="116"/>
      <c r="AC31" s="72">
        <f t="shared" si="31"/>
        <v>0</v>
      </c>
      <c r="AD31" s="72"/>
      <c r="AE31" s="116"/>
      <c r="AF31" s="72">
        <f t="shared" si="32"/>
        <v>0</v>
      </c>
      <c r="AG31" s="72"/>
      <c r="AH31" s="116"/>
      <c r="AI31" s="72">
        <f t="shared" si="33"/>
        <v>0</v>
      </c>
      <c r="AJ31" s="72"/>
      <c r="AK31" s="116"/>
      <c r="AL31" s="72">
        <f t="shared" si="34"/>
        <v>0</v>
      </c>
      <c r="AM31" s="72"/>
      <c r="AN31" s="116"/>
      <c r="AO31" s="72">
        <f t="shared" si="35"/>
        <v>0</v>
      </c>
      <c r="AP31" s="72"/>
      <c r="AQ31" s="116"/>
      <c r="AR31" s="72">
        <f t="shared" si="36"/>
        <v>0</v>
      </c>
      <c r="AS31" s="72"/>
      <c r="AT31" s="116"/>
      <c r="AU31" s="72">
        <f t="shared" si="37"/>
        <v>0</v>
      </c>
      <c r="AV31" s="72"/>
      <c r="AW31" s="116"/>
      <c r="AX31" s="72">
        <f t="shared" si="38"/>
        <v>0</v>
      </c>
      <c r="AY31" s="72"/>
      <c r="AZ31" s="116"/>
      <c r="BA31" s="72">
        <f t="shared" si="39"/>
        <v>0</v>
      </c>
      <c r="BB31" s="72"/>
      <c r="BC31" s="116"/>
      <c r="BD31" s="72">
        <f t="shared" si="40"/>
        <v>0</v>
      </c>
      <c r="BE31" s="72"/>
      <c r="BF31" s="116"/>
      <c r="BG31" s="72">
        <f t="shared" si="41"/>
        <v>0</v>
      </c>
      <c r="BH31" s="72"/>
      <c r="BI31" s="116"/>
      <c r="BJ31" s="72">
        <f t="shared" si="42"/>
        <v>0</v>
      </c>
      <c r="BK31" s="72"/>
      <c r="BL31" s="116"/>
      <c r="BM31" s="72">
        <f t="shared" si="43"/>
        <v>0</v>
      </c>
      <c r="BN31" s="72"/>
      <c r="BO31" s="116"/>
    </row>
    <row r="32" spans="1:67" s="77" customFormat="1" ht="16.5" customHeight="1">
      <c r="A32" s="114">
        <v>5</v>
      </c>
      <c r="B32" s="238" t="s">
        <v>121</v>
      </c>
      <c r="C32" s="227">
        <f>+D32+E32</f>
        <v>86978.76268</v>
      </c>
      <c r="D32" s="227">
        <f>+SUM(D34:D35)</f>
        <v>81787.77320724</v>
      </c>
      <c r="E32" s="227">
        <f>+SUM(E34:E35)</f>
        <v>5190.989472760004</v>
      </c>
      <c r="F32" s="72">
        <v>86978.76268</v>
      </c>
      <c r="G32" s="72">
        <f>+SUM(G34:G35)</f>
        <v>0</v>
      </c>
      <c r="H32" s="72">
        <f>+I32+J32</f>
        <v>0</v>
      </c>
      <c r="I32" s="72">
        <f>+SUM(I34:I35)</f>
        <v>0</v>
      </c>
      <c r="J32" s="72">
        <f>+SUM(J34:J35)</f>
        <v>0</v>
      </c>
      <c r="K32" s="72">
        <f>+L32+M32</f>
        <v>0</v>
      </c>
      <c r="L32" s="72">
        <f>+SUM(L34:L35)</f>
        <v>0</v>
      </c>
      <c r="M32" s="72">
        <f>+SUM(M34:M35)</f>
        <v>0</v>
      </c>
      <c r="N32" s="72">
        <f>+O32+P32</f>
        <v>0</v>
      </c>
      <c r="O32" s="72">
        <f>+SUM(O34:O35)</f>
        <v>0</v>
      </c>
      <c r="P32" s="72">
        <f>+SUM(P34:P35)</f>
        <v>0</v>
      </c>
      <c r="Q32" s="72">
        <f>+R32+S32</f>
        <v>0</v>
      </c>
      <c r="R32" s="72">
        <f>+SUM(R34:R35)</f>
        <v>0</v>
      </c>
      <c r="S32" s="72">
        <f>+SUM(S34:S35)</f>
        <v>0</v>
      </c>
      <c r="T32" s="72">
        <f>+U32+V32</f>
        <v>0</v>
      </c>
      <c r="U32" s="72">
        <f>+SUM(U34:U35)</f>
        <v>0</v>
      </c>
      <c r="V32" s="72">
        <f>+SUM(V34:V35)</f>
        <v>0</v>
      </c>
      <c r="W32" s="72">
        <f>+X32+Y32</f>
        <v>0</v>
      </c>
      <c r="X32" s="72">
        <f>+SUM(X34:X35)</f>
        <v>0</v>
      </c>
      <c r="Y32" s="72">
        <f>+SUM(Y34:Y35)</f>
        <v>0</v>
      </c>
      <c r="Z32" s="72">
        <f>+AA32+AB32</f>
        <v>0</v>
      </c>
      <c r="AA32" s="72">
        <f>+SUM(AA34:AA35)</f>
        <v>0</v>
      </c>
      <c r="AB32" s="72">
        <f>+SUM(AB34:AB35)</f>
        <v>0</v>
      </c>
      <c r="AC32" s="72">
        <f>+AD32+AE32</f>
        <v>0</v>
      </c>
      <c r="AD32" s="72">
        <f>+SUM(AD34:AD35)</f>
        <v>0</v>
      </c>
      <c r="AE32" s="72">
        <f>+SUM(AE34:AE35)</f>
        <v>0</v>
      </c>
      <c r="AF32" s="72">
        <f>+AG32+AH32</f>
        <v>0</v>
      </c>
      <c r="AG32" s="72">
        <f>+SUM(AG34:AG35)</f>
        <v>0</v>
      </c>
      <c r="AH32" s="72">
        <f>+SUM(AH34:AH35)</f>
        <v>0</v>
      </c>
      <c r="AI32" s="72">
        <f>+AJ32+AK32</f>
        <v>0</v>
      </c>
      <c r="AJ32" s="72">
        <f>+SUM(AJ34:AJ35)</f>
        <v>0</v>
      </c>
      <c r="AK32" s="72">
        <f>+SUM(AK34:AK35)</f>
        <v>0</v>
      </c>
      <c r="AL32" s="72">
        <f>+AM32+AN32</f>
        <v>0</v>
      </c>
      <c r="AM32" s="72">
        <f>+SUM(AM34:AM35)</f>
        <v>0</v>
      </c>
      <c r="AN32" s="72">
        <f>+SUM(AN34:AN35)</f>
        <v>0</v>
      </c>
      <c r="AO32" s="72">
        <f>+AP32+AQ32</f>
        <v>0</v>
      </c>
      <c r="AP32" s="72">
        <f>+SUM(AP34:AP35)</f>
        <v>0</v>
      </c>
      <c r="AQ32" s="72">
        <f>+SUM(AQ34:AQ35)</f>
        <v>0</v>
      </c>
      <c r="AR32" s="72">
        <f>+AS32+AT32</f>
        <v>0</v>
      </c>
      <c r="AS32" s="72">
        <f>+SUM(AS34:AS35)</f>
        <v>0</v>
      </c>
      <c r="AT32" s="72">
        <f>+SUM(AT34:AT35)</f>
        <v>0</v>
      </c>
      <c r="AU32" s="72">
        <f>+AV32+AW32</f>
        <v>0</v>
      </c>
      <c r="AV32" s="72">
        <f>+SUM(AV34:AV35)</f>
        <v>0</v>
      </c>
      <c r="AW32" s="72">
        <f>+SUM(AW34:AW35)</f>
        <v>0</v>
      </c>
      <c r="AX32" s="72">
        <f>+AY32+AZ32</f>
        <v>0</v>
      </c>
      <c r="AY32" s="72">
        <f>+SUM(AY34:AY35)</f>
        <v>0</v>
      </c>
      <c r="AZ32" s="72">
        <f>+SUM(AZ34:AZ35)</f>
        <v>0</v>
      </c>
      <c r="BA32" s="72">
        <f>+BB32+BC32</f>
        <v>0</v>
      </c>
      <c r="BB32" s="72">
        <f>+SUM(BB34:BB35)</f>
        <v>0</v>
      </c>
      <c r="BC32" s="72">
        <f>+SUM(BC34:BC35)</f>
        <v>0</v>
      </c>
      <c r="BD32" s="72">
        <f>+BE32+BF32</f>
        <v>0</v>
      </c>
      <c r="BE32" s="72">
        <f>+SUM(BE34:BE35)</f>
        <v>0</v>
      </c>
      <c r="BF32" s="72">
        <f>+SUM(BF34:BF35)</f>
        <v>0</v>
      </c>
      <c r="BG32" s="72">
        <f>+BH32+BI32</f>
        <v>0</v>
      </c>
      <c r="BH32" s="72">
        <f>+SUM(BH34:BH35)</f>
        <v>0</v>
      </c>
      <c r="BI32" s="72">
        <f>+SUM(BI34:BI35)</f>
        <v>0</v>
      </c>
      <c r="BJ32" s="72">
        <f>+BK32+BL32</f>
        <v>0</v>
      </c>
      <c r="BK32" s="72">
        <f>+SUM(BK34:BK35)</f>
        <v>0</v>
      </c>
      <c r="BL32" s="72">
        <f>+SUM(BL34:BL35)</f>
        <v>0</v>
      </c>
      <c r="BM32" s="72">
        <f>+BN32+BO32</f>
        <v>0</v>
      </c>
      <c r="BN32" s="72">
        <f>+SUM(BN34:BN35)</f>
        <v>0</v>
      </c>
      <c r="BO32" s="72">
        <f>+SUM(BO34:BO35)</f>
        <v>0</v>
      </c>
    </row>
    <row r="33" spans="1:67" ht="15" customHeight="1">
      <c r="A33" s="115"/>
      <c r="B33" s="78" t="s">
        <v>98</v>
      </c>
      <c r="C33" s="228"/>
      <c r="D33" s="228"/>
      <c r="E33" s="233"/>
      <c r="F33" s="75"/>
      <c r="G33" s="76"/>
      <c r="H33" s="75"/>
      <c r="I33" s="75"/>
      <c r="J33" s="76"/>
      <c r="K33" s="75"/>
      <c r="L33" s="75"/>
      <c r="M33" s="76"/>
      <c r="N33" s="75"/>
      <c r="O33" s="75"/>
      <c r="P33" s="76"/>
      <c r="Q33" s="75"/>
      <c r="R33" s="75"/>
      <c r="S33" s="76"/>
      <c r="T33" s="75"/>
      <c r="U33" s="75"/>
      <c r="V33" s="76"/>
      <c r="W33" s="75"/>
      <c r="X33" s="75"/>
      <c r="Y33" s="76"/>
      <c r="Z33" s="75"/>
      <c r="AA33" s="75"/>
      <c r="AB33" s="76"/>
      <c r="AC33" s="75"/>
      <c r="AD33" s="75"/>
      <c r="AE33" s="76"/>
      <c r="AF33" s="75"/>
      <c r="AG33" s="75"/>
      <c r="AH33" s="76"/>
      <c r="AI33" s="75"/>
      <c r="AJ33" s="75"/>
      <c r="AK33" s="76"/>
      <c r="AL33" s="75"/>
      <c r="AM33" s="75"/>
      <c r="AN33" s="76"/>
      <c r="AO33" s="75"/>
      <c r="AP33" s="75"/>
      <c r="AQ33" s="76"/>
      <c r="AR33" s="75"/>
      <c r="AS33" s="75"/>
      <c r="AT33" s="76"/>
      <c r="AU33" s="75"/>
      <c r="AV33" s="75"/>
      <c r="AW33" s="76"/>
      <c r="AX33" s="75"/>
      <c r="AY33" s="75"/>
      <c r="AZ33" s="76"/>
      <c r="BA33" s="75"/>
      <c r="BB33" s="75"/>
      <c r="BC33" s="76"/>
      <c r="BD33" s="75"/>
      <c r="BE33" s="75"/>
      <c r="BF33" s="76"/>
      <c r="BG33" s="75"/>
      <c r="BH33" s="75"/>
      <c r="BI33" s="76"/>
      <c r="BJ33" s="75"/>
      <c r="BK33" s="75"/>
      <c r="BL33" s="76"/>
      <c r="BM33" s="75"/>
      <c r="BN33" s="75"/>
      <c r="BO33" s="76"/>
    </row>
    <row r="34" spans="1:67" ht="15" customHeight="1">
      <c r="A34" s="117" t="s">
        <v>25</v>
      </c>
      <c r="B34" s="74" t="s">
        <v>122</v>
      </c>
      <c r="C34" s="227">
        <f>+D34+E34</f>
        <v>0</v>
      </c>
      <c r="D34" s="228"/>
      <c r="E34" s="228"/>
      <c r="F34" s="75"/>
      <c r="G34" s="76"/>
      <c r="H34" s="72">
        <f>+I34+J34</f>
        <v>0</v>
      </c>
      <c r="I34" s="75"/>
      <c r="J34" s="76"/>
      <c r="K34" s="72">
        <f>+L34+M34</f>
        <v>0</v>
      </c>
      <c r="L34" s="75"/>
      <c r="M34" s="76"/>
      <c r="N34" s="72">
        <f>+O34+P34</f>
        <v>0</v>
      </c>
      <c r="O34" s="75"/>
      <c r="P34" s="76"/>
      <c r="Q34" s="72">
        <f>+R34+S34</f>
        <v>0</v>
      </c>
      <c r="R34" s="75"/>
      <c r="S34" s="76"/>
      <c r="T34" s="72">
        <f>+U34+V34</f>
        <v>0</v>
      </c>
      <c r="U34" s="75"/>
      <c r="V34" s="76"/>
      <c r="W34" s="72">
        <f>+X34+Y34</f>
        <v>0</v>
      </c>
      <c r="X34" s="75"/>
      <c r="Y34" s="76"/>
      <c r="Z34" s="72">
        <f>+AA34+AB34</f>
        <v>0</v>
      </c>
      <c r="AA34" s="75"/>
      <c r="AB34" s="76"/>
      <c r="AC34" s="72">
        <f>+AD34+AE34</f>
        <v>0</v>
      </c>
      <c r="AD34" s="75"/>
      <c r="AE34" s="76"/>
      <c r="AF34" s="72">
        <f>+AG34+AH34</f>
        <v>0</v>
      </c>
      <c r="AG34" s="75"/>
      <c r="AH34" s="76"/>
      <c r="AI34" s="72">
        <f>+AJ34+AK34</f>
        <v>0</v>
      </c>
      <c r="AJ34" s="75"/>
      <c r="AK34" s="76"/>
      <c r="AL34" s="72">
        <f>+AM34+AN34</f>
        <v>0</v>
      </c>
      <c r="AM34" s="75"/>
      <c r="AN34" s="76"/>
      <c r="AO34" s="72">
        <f>+AP34+AQ34</f>
        <v>0</v>
      </c>
      <c r="AP34" s="75"/>
      <c r="AQ34" s="76"/>
      <c r="AR34" s="72">
        <f>+AS34+AT34</f>
        <v>0</v>
      </c>
      <c r="AS34" s="75"/>
      <c r="AT34" s="76"/>
      <c r="AU34" s="72">
        <f>+AV34+AW34</f>
        <v>0</v>
      </c>
      <c r="AV34" s="75"/>
      <c r="AW34" s="76"/>
      <c r="AX34" s="72">
        <f>+AY34+AZ34</f>
        <v>0</v>
      </c>
      <c r="AY34" s="75"/>
      <c r="AZ34" s="76"/>
      <c r="BA34" s="72">
        <f>+BB34+BC34</f>
        <v>0</v>
      </c>
      <c r="BB34" s="75"/>
      <c r="BC34" s="76"/>
      <c r="BD34" s="72">
        <f>+BE34+BF34</f>
        <v>0</v>
      </c>
      <c r="BE34" s="75"/>
      <c r="BF34" s="76"/>
      <c r="BG34" s="72">
        <f>+BH34+BI34</f>
        <v>0</v>
      </c>
      <c r="BH34" s="75"/>
      <c r="BI34" s="76"/>
      <c r="BJ34" s="72">
        <f>+BK34+BL34</f>
        <v>0</v>
      </c>
      <c r="BK34" s="75"/>
      <c r="BL34" s="76"/>
      <c r="BM34" s="72">
        <f>+BN34+BO34</f>
        <v>0</v>
      </c>
      <c r="BN34" s="75"/>
      <c r="BO34" s="76"/>
    </row>
    <row r="35" spans="1:67" ht="15" customHeight="1">
      <c r="A35" s="115" t="s">
        <v>26</v>
      </c>
      <c r="B35" s="74" t="s">
        <v>123</v>
      </c>
      <c r="C35" s="227">
        <f>+D35+E35</f>
        <v>86978.76268</v>
      </c>
      <c r="D35" s="229">
        <v>81787.77320724</v>
      </c>
      <c r="E35" s="229">
        <v>5190.989472760004</v>
      </c>
      <c r="F35" s="75">
        <v>86978.76268</v>
      </c>
      <c r="G35" s="76"/>
      <c r="H35" s="72">
        <f>+I35+J35</f>
        <v>0</v>
      </c>
      <c r="I35" s="75"/>
      <c r="J35" s="76"/>
      <c r="K35" s="72">
        <f>+L35+M35</f>
        <v>0</v>
      </c>
      <c r="L35" s="75"/>
      <c r="M35" s="76"/>
      <c r="N35" s="72">
        <f>+O35+P35</f>
        <v>0</v>
      </c>
      <c r="O35" s="75"/>
      <c r="P35" s="76"/>
      <c r="Q35" s="72">
        <f>+R35+S35</f>
        <v>0</v>
      </c>
      <c r="R35" s="75"/>
      <c r="S35" s="76"/>
      <c r="T35" s="72">
        <f>+U35+V35</f>
        <v>0</v>
      </c>
      <c r="U35" s="75"/>
      <c r="V35" s="76"/>
      <c r="W35" s="72">
        <f>+X35+Y35</f>
        <v>0</v>
      </c>
      <c r="X35" s="75"/>
      <c r="Y35" s="76"/>
      <c r="Z35" s="72">
        <f>+AA35+AB35</f>
        <v>0</v>
      </c>
      <c r="AA35" s="75"/>
      <c r="AB35" s="76"/>
      <c r="AC35" s="72">
        <f>+AD35+AE35</f>
        <v>0</v>
      </c>
      <c r="AD35" s="75"/>
      <c r="AE35" s="76"/>
      <c r="AF35" s="72">
        <f>+AG35+AH35</f>
        <v>0</v>
      </c>
      <c r="AG35" s="75"/>
      <c r="AH35" s="76"/>
      <c r="AI35" s="72">
        <f>+AJ35+AK35</f>
        <v>0</v>
      </c>
      <c r="AJ35" s="75"/>
      <c r="AK35" s="76"/>
      <c r="AL35" s="72">
        <f>+AM35+AN35</f>
        <v>0</v>
      </c>
      <c r="AM35" s="75"/>
      <c r="AN35" s="76"/>
      <c r="AO35" s="72">
        <f>+AP35+AQ35</f>
        <v>0</v>
      </c>
      <c r="AP35" s="75"/>
      <c r="AQ35" s="76"/>
      <c r="AR35" s="72">
        <f>+AS35+AT35</f>
        <v>0</v>
      </c>
      <c r="AS35" s="75"/>
      <c r="AT35" s="76"/>
      <c r="AU35" s="72">
        <f>+AV35+AW35</f>
        <v>0</v>
      </c>
      <c r="AV35" s="75"/>
      <c r="AW35" s="76"/>
      <c r="AX35" s="72">
        <f>+AY35+AZ35</f>
        <v>0</v>
      </c>
      <c r="AY35" s="75"/>
      <c r="AZ35" s="76"/>
      <c r="BA35" s="72">
        <f>+BB35+BC35</f>
        <v>0</v>
      </c>
      <c r="BB35" s="75"/>
      <c r="BC35" s="76"/>
      <c r="BD35" s="72">
        <f>+BE35+BF35</f>
        <v>0</v>
      </c>
      <c r="BE35" s="75"/>
      <c r="BF35" s="76"/>
      <c r="BG35" s="72">
        <f>+BH35+BI35</f>
        <v>0</v>
      </c>
      <c r="BH35" s="75"/>
      <c r="BI35" s="76"/>
      <c r="BJ35" s="72">
        <f>+BK35+BL35</f>
        <v>0</v>
      </c>
      <c r="BK35" s="75"/>
      <c r="BL35" s="76"/>
      <c r="BM35" s="72">
        <f>+BN35+BO35</f>
        <v>0</v>
      </c>
      <c r="BN35" s="75"/>
      <c r="BO35" s="76"/>
    </row>
    <row r="36" spans="1:67" s="77" customFormat="1" ht="15" customHeight="1">
      <c r="A36" s="114">
        <v>6</v>
      </c>
      <c r="B36" s="70" t="s">
        <v>124</v>
      </c>
      <c r="C36" s="227">
        <f>+D36+E36</f>
        <v>96338</v>
      </c>
      <c r="D36" s="227">
        <f>+SUM(D38:D75)</f>
        <v>96338</v>
      </c>
      <c r="E36" s="227">
        <f>+SUM(E38:E75)</f>
        <v>0</v>
      </c>
      <c r="F36" s="72">
        <v>96338.1</v>
      </c>
      <c r="G36" s="72">
        <f>+SUM(G38:G75)</f>
        <v>0</v>
      </c>
      <c r="H36" s="72">
        <f>+I36+J36</f>
        <v>0</v>
      </c>
      <c r="I36" s="72">
        <f>+SUM(I38:I75)</f>
        <v>0</v>
      </c>
      <c r="J36" s="72">
        <f>+SUM(J38:J75)</f>
        <v>0</v>
      </c>
      <c r="K36" s="72">
        <f>+L36+M36</f>
        <v>0</v>
      </c>
      <c r="L36" s="72">
        <f>+SUM(L38:L75)</f>
        <v>0</v>
      </c>
      <c r="M36" s="72">
        <f>+SUM(M38:M75)</f>
        <v>0</v>
      </c>
      <c r="N36" s="72">
        <f>+O36+P36</f>
        <v>0</v>
      </c>
      <c r="O36" s="72">
        <f>+SUM(O38:O75)</f>
        <v>0</v>
      </c>
      <c r="P36" s="72">
        <f>+SUM(P38:P75)</f>
        <v>0</v>
      </c>
      <c r="Q36" s="72">
        <f>+R36+S36</f>
        <v>0</v>
      </c>
      <c r="R36" s="72">
        <f>+SUM(R38:R75)</f>
        <v>0</v>
      </c>
      <c r="S36" s="72">
        <f>+SUM(S38:S75)</f>
        <v>0</v>
      </c>
      <c r="T36" s="72">
        <f>+U36+V36</f>
        <v>0</v>
      </c>
      <c r="U36" s="72">
        <f>+SUM(U38:U75)</f>
        <v>0</v>
      </c>
      <c r="V36" s="72">
        <f>+SUM(V38:V75)</f>
        <v>0</v>
      </c>
      <c r="W36" s="72">
        <f>+X36+Y36</f>
        <v>0</v>
      </c>
      <c r="X36" s="72">
        <f>+SUM(X38:X75)</f>
        <v>0</v>
      </c>
      <c r="Y36" s="72">
        <f>+SUM(Y38:Y75)</f>
        <v>0</v>
      </c>
      <c r="Z36" s="72">
        <f>+AA36+AB36</f>
        <v>0</v>
      </c>
      <c r="AA36" s="72">
        <f>+SUM(AA38:AA75)</f>
        <v>0</v>
      </c>
      <c r="AB36" s="72">
        <f>+SUM(AB38:AB75)</f>
        <v>0</v>
      </c>
      <c r="AC36" s="72">
        <f>+AD36+AE36</f>
        <v>0</v>
      </c>
      <c r="AD36" s="72">
        <f>+SUM(AD38:AD75)</f>
        <v>0</v>
      </c>
      <c r="AE36" s="72">
        <f>+SUM(AE38:AE75)</f>
        <v>0</v>
      </c>
      <c r="AF36" s="72">
        <f>+AG36+AH36</f>
        <v>0</v>
      </c>
      <c r="AG36" s="72">
        <f>+SUM(AG38:AG75)</f>
        <v>0</v>
      </c>
      <c r="AH36" s="72">
        <f>+SUM(AH38:AH75)</f>
        <v>0</v>
      </c>
      <c r="AI36" s="72">
        <f>+AJ36+AK36</f>
        <v>0</v>
      </c>
      <c r="AJ36" s="72">
        <f>+SUM(AJ38:AJ75)</f>
        <v>0</v>
      </c>
      <c r="AK36" s="72">
        <f>+SUM(AK38:AK75)</f>
        <v>0</v>
      </c>
      <c r="AL36" s="72">
        <f>+AM36+AN36</f>
        <v>0</v>
      </c>
      <c r="AM36" s="72">
        <f>+SUM(AM38:AM75)</f>
        <v>0</v>
      </c>
      <c r="AN36" s="72">
        <f>+SUM(AN38:AN75)</f>
        <v>0</v>
      </c>
      <c r="AO36" s="72">
        <f>+AP36+AQ36</f>
        <v>0</v>
      </c>
      <c r="AP36" s="72">
        <f>+SUM(AP38:AP75)</f>
        <v>0</v>
      </c>
      <c r="AQ36" s="72">
        <f>+SUM(AQ38:AQ75)</f>
        <v>0</v>
      </c>
      <c r="AR36" s="72">
        <f>+AS36+AT36</f>
        <v>0</v>
      </c>
      <c r="AS36" s="72">
        <f>+SUM(AS38:AS75)</f>
        <v>0</v>
      </c>
      <c r="AT36" s="72">
        <f>+SUM(AT38:AT75)</f>
        <v>0</v>
      </c>
      <c r="AU36" s="72">
        <f>+AV36+AW36</f>
        <v>0</v>
      </c>
      <c r="AV36" s="72">
        <f>+SUM(AV38:AV75)</f>
        <v>0</v>
      </c>
      <c r="AW36" s="72">
        <f>+SUM(AW38:AW75)</f>
        <v>0</v>
      </c>
      <c r="AX36" s="72">
        <f>+AY36+AZ36</f>
        <v>0</v>
      </c>
      <c r="AY36" s="72">
        <f>+SUM(AY38:AY75)</f>
        <v>0</v>
      </c>
      <c r="AZ36" s="72">
        <f>+SUM(AZ38:AZ75)</f>
        <v>0</v>
      </c>
      <c r="BA36" s="72">
        <f>+BB36+BC36</f>
        <v>0</v>
      </c>
      <c r="BB36" s="72">
        <f>+SUM(BB38:BB75)</f>
        <v>0</v>
      </c>
      <c r="BC36" s="72">
        <f>+SUM(BC38:BC75)</f>
        <v>0</v>
      </c>
      <c r="BD36" s="72">
        <f>+BE36+BF36</f>
        <v>0</v>
      </c>
      <c r="BE36" s="72">
        <f>+SUM(BE38:BE75)</f>
        <v>0</v>
      </c>
      <c r="BF36" s="72">
        <f>+SUM(BF38:BF75)</f>
        <v>0</v>
      </c>
      <c r="BG36" s="72">
        <f>+BH36+BI36</f>
        <v>0</v>
      </c>
      <c r="BH36" s="72">
        <f>+SUM(BH38:BH75)</f>
        <v>0</v>
      </c>
      <c r="BI36" s="72">
        <f>+SUM(BI38:BI75)</f>
        <v>0</v>
      </c>
      <c r="BJ36" s="72">
        <f>+BK36+BL36</f>
        <v>0</v>
      </c>
      <c r="BK36" s="72">
        <f>+SUM(BK38:BK75)</f>
        <v>0</v>
      </c>
      <c r="BL36" s="72">
        <f>+SUM(BL38:BL75)</f>
        <v>0</v>
      </c>
      <c r="BM36" s="72">
        <f>+BN36+BO36</f>
        <v>0</v>
      </c>
      <c r="BN36" s="72">
        <f>+SUM(BN38:BN75)</f>
        <v>0</v>
      </c>
      <c r="BO36" s="72">
        <f>+SUM(BO38:BO75)</f>
        <v>0</v>
      </c>
    </row>
    <row r="37" spans="1:67" ht="21.75" customHeight="1">
      <c r="A37" s="115"/>
      <c r="B37" s="78" t="s">
        <v>98</v>
      </c>
      <c r="C37" s="228"/>
      <c r="D37" s="228"/>
      <c r="E37" s="233"/>
      <c r="F37" s="75">
        <v>0</v>
      </c>
      <c r="G37" s="76"/>
      <c r="H37" s="75"/>
      <c r="I37" s="75"/>
      <c r="J37" s="76"/>
      <c r="K37" s="75"/>
      <c r="L37" s="75"/>
      <c r="M37" s="76"/>
      <c r="N37" s="75"/>
      <c r="O37" s="75"/>
      <c r="P37" s="76"/>
      <c r="Q37" s="75"/>
      <c r="R37" s="75"/>
      <c r="S37" s="76"/>
      <c r="T37" s="75"/>
      <c r="U37" s="75"/>
      <c r="V37" s="76"/>
      <c r="W37" s="75"/>
      <c r="X37" s="75"/>
      <c r="Y37" s="76"/>
      <c r="Z37" s="75"/>
      <c r="AA37" s="75"/>
      <c r="AB37" s="76"/>
      <c r="AC37" s="75"/>
      <c r="AD37" s="75"/>
      <c r="AE37" s="76"/>
      <c r="AF37" s="75"/>
      <c r="AG37" s="75"/>
      <c r="AH37" s="76"/>
      <c r="AI37" s="75"/>
      <c r="AJ37" s="75"/>
      <c r="AK37" s="76"/>
      <c r="AL37" s="75"/>
      <c r="AM37" s="75"/>
      <c r="AN37" s="76"/>
      <c r="AO37" s="75"/>
      <c r="AP37" s="75"/>
      <c r="AQ37" s="76"/>
      <c r="AR37" s="75"/>
      <c r="AS37" s="75"/>
      <c r="AT37" s="76"/>
      <c r="AU37" s="75"/>
      <c r="AV37" s="75"/>
      <c r="AW37" s="76"/>
      <c r="AX37" s="75"/>
      <c r="AY37" s="75"/>
      <c r="AZ37" s="76"/>
      <c r="BA37" s="75"/>
      <c r="BB37" s="75"/>
      <c r="BC37" s="76"/>
      <c r="BD37" s="75"/>
      <c r="BE37" s="75"/>
      <c r="BF37" s="76"/>
      <c r="BG37" s="75"/>
      <c r="BH37" s="75"/>
      <c r="BI37" s="76"/>
      <c r="BJ37" s="75"/>
      <c r="BK37" s="75"/>
      <c r="BL37" s="76"/>
      <c r="BM37" s="75"/>
      <c r="BN37" s="75"/>
      <c r="BO37" s="76"/>
    </row>
    <row r="38" spans="1:67" ht="29.25" customHeight="1">
      <c r="A38" s="118" t="s">
        <v>27</v>
      </c>
      <c r="B38" s="237" t="s">
        <v>125</v>
      </c>
      <c r="C38" s="227">
        <f aca="true" t="shared" si="44" ref="C38:C75">+D38+E38</f>
        <v>0</v>
      </c>
      <c r="D38" s="229"/>
      <c r="E38" s="229"/>
      <c r="F38" s="75">
        <v>0</v>
      </c>
      <c r="G38" s="76"/>
      <c r="H38" s="72">
        <f aca="true" t="shared" si="45" ref="H38:H75">+I38+J38</f>
        <v>0</v>
      </c>
      <c r="I38" s="75"/>
      <c r="J38" s="76"/>
      <c r="K38" s="72">
        <f aca="true" t="shared" si="46" ref="K38:K75">+L38+M38</f>
        <v>0</v>
      </c>
      <c r="L38" s="75"/>
      <c r="M38" s="76"/>
      <c r="N38" s="72">
        <f aca="true" t="shared" si="47" ref="N38:N75">+O38+P38</f>
        <v>0</v>
      </c>
      <c r="O38" s="75"/>
      <c r="P38" s="76"/>
      <c r="Q38" s="72">
        <f aca="true" t="shared" si="48" ref="Q38:Q75">+R38+S38</f>
        <v>0</v>
      </c>
      <c r="R38" s="75"/>
      <c r="S38" s="76"/>
      <c r="T38" s="72">
        <f aca="true" t="shared" si="49" ref="T38:T75">+U38+V38</f>
        <v>0</v>
      </c>
      <c r="U38" s="75"/>
      <c r="V38" s="76"/>
      <c r="W38" s="72">
        <f aca="true" t="shared" si="50" ref="W38:W75">+X38+Y38</f>
        <v>0</v>
      </c>
      <c r="X38" s="75"/>
      <c r="Y38" s="76"/>
      <c r="Z38" s="72">
        <f aca="true" t="shared" si="51" ref="Z38:Z75">+AA38+AB38</f>
        <v>0</v>
      </c>
      <c r="AA38" s="75"/>
      <c r="AB38" s="76"/>
      <c r="AC38" s="72">
        <f aca="true" t="shared" si="52" ref="AC38:AC75">+AD38+AE38</f>
        <v>0</v>
      </c>
      <c r="AD38" s="75"/>
      <c r="AE38" s="76"/>
      <c r="AF38" s="72">
        <f aca="true" t="shared" si="53" ref="AF38:AF75">+AG38+AH38</f>
        <v>0</v>
      </c>
      <c r="AG38" s="75"/>
      <c r="AH38" s="76"/>
      <c r="AI38" s="72">
        <f aca="true" t="shared" si="54" ref="AI38:AI75">+AJ38+AK38</f>
        <v>0</v>
      </c>
      <c r="AJ38" s="75"/>
      <c r="AK38" s="76"/>
      <c r="AL38" s="72">
        <f aca="true" t="shared" si="55" ref="AL38:AL75">+AM38+AN38</f>
        <v>0</v>
      </c>
      <c r="AM38" s="75"/>
      <c r="AN38" s="76"/>
      <c r="AO38" s="72">
        <f aca="true" t="shared" si="56" ref="AO38:AO75">+AP38+AQ38</f>
        <v>0</v>
      </c>
      <c r="AP38" s="75"/>
      <c r="AQ38" s="76"/>
      <c r="AR38" s="72">
        <f aca="true" t="shared" si="57" ref="AR38:AR75">+AS38+AT38</f>
        <v>0</v>
      </c>
      <c r="AS38" s="75"/>
      <c r="AT38" s="76"/>
      <c r="AU38" s="72">
        <f aca="true" t="shared" si="58" ref="AU38:AU75">+AV38+AW38</f>
        <v>0</v>
      </c>
      <c r="AV38" s="75"/>
      <c r="AW38" s="76"/>
      <c r="AX38" s="72">
        <f aca="true" t="shared" si="59" ref="AX38:AX75">+AY38+AZ38</f>
        <v>0</v>
      </c>
      <c r="AY38" s="75"/>
      <c r="AZ38" s="76"/>
      <c r="BA38" s="72">
        <f aca="true" t="shared" si="60" ref="BA38:BA75">+BB38+BC38</f>
        <v>0</v>
      </c>
      <c r="BB38" s="75"/>
      <c r="BC38" s="76"/>
      <c r="BD38" s="72">
        <f aca="true" t="shared" si="61" ref="BD38:BD75">+BE38+BF38</f>
        <v>0</v>
      </c>
      <c r="BE38" s="75"/>
      <c r="BF38" s="76"/>
      <c r="BG38" s="72">
        <f aca="true" t="shared" si="62" ref="BG38:BG75">+BH38+BI38</f>
        <v>0</v>
      </c>
      <c r="BH38" s="75"/>
      <c r="BI38" s="76"/>
      <c r="BJ38" s="72">
        <f aca="true" t="shared" si="63" ref="BJ38:BJ75">+BK38+BL38</f>
        <v>0</v>
      </c>
      <c r="BK38" s="75"/>
      <c r="BL38" s="76"/>
      <c r="BM38" s="72">
        <f aca="true" t="shared" si="64" ref="BM38:BM75">+BN38+BO38</f>
        <v>0</v>
      </c>
      <c r="BN38" s="75"/>
      <c r="BO38" s="76"/>
    </row>
    <row r="39" spans="1:67" ht="15" customHeight="1">
      <c r="A39" s="118" t="s">
        <v>28</v>
      </c>
      <c r="B39" s="237" t="s">
        <v>126</v>
      </c>
      <c r="C39" s="227">
        <f t="shared" si="44"/>
        <v>0</v>
      </c>
      <c r="D39" s="229"/>
      <c r="E39" s="229"/>
      <c r="F39" s="75">
        <v>0</v>
      </c>
      <c r="G39" s="76"/>
      <c r="H39" s="72">
        <f t="shared" si="45"/>
        <v>0</v>
      </c>
      <c r="I39" s="75"/>
      <c r="J39" s="76"/>
      <c r="K39" s="72">
        <f t="shared" si="46"/>
        <v>0</v>
      </c>
      <c r="L39" s="75"/>
      <c r="M39" s="76"/>
      <c r="N39" s="72">
        <f t="shared" si="47"/>
        <v>0</v>
      </c>
      <c r="O39" s="75"/>
      <c r="P39" s="76"/>
      <c r="Q39" s="72">
        <f t="shared" si="48"/>
        <v>0</v>
      </c>
      <c r="R39" s="75"/>
      <c r="S39" s="76"/>
      <c r="T39" s="72">
        <f t="shared" si="49"/>
        <v>0</v>
      </c>
      <c r="U39" s="75"/>
      <c r="V39" s="76"/>
      <c r="W39" s="72">
        <f t="shared" si="50"/>
        <v>0</v>
      </c>
      <c r="X39" s="75"/>
      <c r="Y39" s="76"/>
      <c r="Z39" s="72">
        <f t="shared" si="51"/>
        <v>0</v>
      </c>
      <c r="AA39" s="75"/>
      <c r="AB39" s="76"/>
      <c r="AC39" s="72">
        <f t="shared" si="52"/>
        <v>0</v>
      </c>
      <c r="AD39" s="75"/>
      <c r="AE39" s="76"/>
      <c r="AF39" s="72">
        <f t="shared" si="53"/>
        <v>0</v>
      </c>
      <c r="AG39" s="75"/>
      <c r="AH39" s="76"/>
      <c r="AI39" s="72">
        <f t="shared" si="54"/>
        <v>0</v>
      </c>
      <c r="AJ39" s="75"/>
      <c r="AK39" s="76"/>
      <c r="AL39" s="72">
        <f t="shared" si="55"/>
        <v>0</v>
      </c>
      <c r="AM39" s="75"/>
      <c r="AN39" s="76"/>
      <c r="AO39" s="72">
        <f t="shared" si="56"/>
        <v>0</v>
      </c>
      <c r="AP39" s="75"/>
      <c r="AQ39" s="76"/>
      <c r="AR39" s="72">
        <f t="shared" si="57"/>
        <v>0</v>
      </c>
      <c r="AS39" s="75"/>
      <c r="AT39" s="76"/>
      <c r="AU39" s="72">
        <f t="shared" si="58"/>
        <v>0</v>
      </c>
      <c r="AV39" s="75"/>
      <c r="AW39" s="76"/>
      <c r="AX39" s="72">
        <f t="shared" si="59"/>
        <v>0</v>
      </c>
      <c r="AY39" s="75"/>
      <c r="AZ39" s="76"/>
      <c r="BA39" s="72">
        <f t="shared" si="60"/>
        <v>0</v>
      </c>
      <c r="BB39" s="75"/>
      <c r="BC39" s="76"/>
      <c r="BD39" s="72">
        <f t="shared" si="61"/>
        <v>0</v>
      </c>
      <c r="BE39" s="75"/>
      <c r="BF39" s="76"/>
      <c r="BG39" s="72">
        <f t="shared" si="62"/>
        <v>0</v>
      </c>
      <c r="BH39" s="75"/>
      <c r="BI39" s="76"/>
      <c r="BJ39" s="72">
        <f t="shared" si="63"/>
        <v>0</v>
      </c>
      <c r="BK39" s="75"/>
      <c r="BL39" s="76"/>
      <c r="BM39" s="72">
        <f t="shared" si="64"/>
        <v>0</v>
      </c>
      <c r="BN39" s="75"/>
      <c r="BO39" s="76"/>
    </row>
    <row r="40" spans="1:67" ht="15" customHeight="1">
      <c r="A40" s="118" t="s">
        <v>29</v>
      </c>
      <c r="B40" s="74" t="s">
        <v>127</v>
      </c>
      <c r="C40" s="227">
        <f t="shared" si="44"/>
        <v>0</v>
      </c>
      <c r="D40" s="229"/>
      <c r="E40" s="229"/>
      <c r="F40" s="75">
        <v>0</v>
      </c>
      <c r="G40" s="76"/>
      <c r="H40" s="72">
        <f t="shared" si="45"/>
        <v>0</v>
      </c>
      <c r="I40" s="75"/>
      <c r="J40" s="76"/>
      <c r="K40" s="72">
        <f t="shared" si="46"/>
        <v>0</v>
      </c>
      <c r="L40" s="75"/>
      <c r="M40" s="76"/>
      <c r="N40" s="72">
        <f t="shared" si="47"/>
        <v>0</v>
      </c>
      <c r="O40" s="75"/>
      <c r="P40" s="76"/>
      <c r="Q40" s="72">
        <f t="shared" si="48"/>
        <v>0</v>
      </c>
      <c r="R40" s="75"/>
      <c r="S40" s="76"/>
      <c r="T40" s="72">
        <f t="shared" si="49"/>
        <v>0</v>
      </c>
      <c r="U40" s="75"/>
      <c r="V40" s="76"/>
      <c r="W40" s="72">
        <f t="shared" si="50"/>
        <v>0</v>
      </c>
      <c r="X40" s="75"/>
      <c r="Y40" s="76"/>
      <c r="Z40" s="72">
        <f t="shared" si="51"/>
        <v>0</v>
      </c>
      <c r="AA40" s="75"/>
      <c r="AB40" s="76"/>
      <c r="AC40" s="72">
        <f t="shared" si="52"/>
        <v>0</v>
      </c>
      <c r="AD40" s="75"/>
      <c r="AE40" s="76"/>
      <c r="AF40" s="72">
        <f t="shared" si="53"/>
        <v>0</v>
      </c>
      <c r="AG40" s="75"/>
      <c r="AH40" s="76"/>
      <c r="AI40" s="72">
        <f t="shared" si="54"/>
        <v>0</v>
      </c>
      <c r="AJ40" s="75"/>
      <c r="AK40" s="76"/>
      <c r="AL40" s="72">
        <f t="shared" si="55"/>
        <v>0</v>
      </c>
      <c r="AM40" s="75"/>
      <c r="AN40" s="76"/>
      <c r="AO40" s="72">
        <f t="shared" si="56"/>
        <v>0</v>
      </c>
      <c r="AP40" s="75"/>
      <c r="AQ40" s="76"/>
      <c r="AR40" s="72">
        <f t="shared" si="57"/>
        <v>0</v>
      </c>
      <c r="AS40" s="75"/>
      <c r="AT40" s="76"/>
      <c r="AU40" s="72">
        <f t="shared" si="58"/>
        <v>0</v>
      </c>
      <c r="AV40" s="75"/>
      <c r="AW40" s="76"/>
      <c r="AX40" s="72">
        <f t="shared" si="59"/>
        <v>0</v>
      </c>
      <c r="AY40" s="75"/>
      <c r="AZ40" s="76"/>
      <c r="BA40" s="72">
        <f t="shared" si="60"/>
        <v>0</v>
      </c>
      <c r="BB40" s="75"/>
      <c r="BC40" s="76"/>
      <c r="BD40" s="72">
        <f t="shared" si="61"/>
        <v>0</v>
      </c>
      <c r="BE40" s="75"/>
      <c r="BF40" s="76"/>
      <c r="BG40" s="72">
        <f t="shared" si="62"/>
        <v>0</v>
      </c>
      <c r="BH40" s="75"/>
      <c r="BI40" s="76"/>
      <c r="BJ40" s="72">
        <f t="shared" si="63"/>
        <v>0</v>
      </c>
      <c r="BK40" s="75"/>
      <c r="BL40" s="76"/>
      <c r="BM40" s="72">
        <f t="shared" si="64"/>
        <v>0</v>
      </c>
      <c r="BN40" s="75"/>
      <c r="BO40" s="76"/>
    </row>
    <row r="41" spans="1:67" ht="15" customHeight="1">
      <c r="A41" s="118" t="s">
        <v>30</v>
      </c>
      <c r="B41" s="74" t="s">
        <v>128</v>
      </c>
      <c r="C41" s="227">
        <f t="shared" si="44"/>
        <v>0</v>
      </c>
      <c r="D41" s="229"/>
      <c r="E41" s="229"/>
      <c r="F41" s="75">
        <v>0</v>
      </c>
      <c r="G41" s="76"/>
      <c r="H41" s="72">
        <f t="shared" si="45"/>
        <v>0</v>
      </c>
      <c r="I41" s="75"/>
      <c r="J41" s="76"/>
      <c r="K41" s="72">
        <f t="shared" si="46"/>
        <v>0</v>
      </c>
      <c r="L41" s="75"/>
      <c r="M41" s="76"/>
      <c r="N41" s="72">
        <f t="shared" si="47"/>
        <v>0</v>
      </c>
      <c r="O41" s="75"/>
      <c r="P41" s="76"/>
      <c r="Q41" s="72">
        <f t="shared" si="48"/>
        <v>0</v>
      </c>
      <c r="R41" s="75"/>
      <c r="S41" s="76"/>
      <c r="T41" s="72">
        <f t="shared" si="49"/>
        <v>0</v>
      </c>
      <c r="U41" s="75"/>
      <c r="V41" s="76"/>
      <c r="W41" s="72">
        <f t="shared" si="50"/>
        <v>0</v>
      </c>
      <c r="X41" s="75"/>
      <c r="Y41" s="76"/>
      <c r="Z41" s="72">
        <f t="shared" si="51"/>
        <v>0</v>
      </c>
      <c r="AA41" s="75"/>
      <c r="AB41" s="76"/>
      <c r="AC41" s="72">
        <f t="shared" si="52"/>
        <v>0</v>
      </c>
      <c r="AD41" s="75"/>
      <c r="AE41" s="76"/>
      <c r="AF41" s="72">
        <f t="shared" si="53"/>
        <v>0</v>
      </c>
      <c r="AG41" s="75"/>
      <c r="AH41" s="76"/>
      <c r="AI41" s="72">
        <f t="shared" si="54"/>
        <v>0</v>
      </c>
      <c r="AJ41" s="75"/>
      <c r="AK41" s="76"/>
      <c r="AL41" s="72">
        <f t="shared" si="55"/>
        <v>0</v>
      </c>
      <c r="AM41" s="75"/>
      <c r="AN41" s="76"/>
      <c r="AO41" s="72">
        <f t="shared" si="56"/>
        <v>0</v>
      </c>
      <c r="AP41" s="75"/>
      <c r="AQ41" s="76"/>
      <c r="AR41" s="72">
        <f t="shared" si="57"/>
        <v>0</v>
      </c>
      <c r="AS41" s="75"/>
      <c r="AT41" s="76"/>
      <c r="AU41" s="72">
        <f t="shared" si="58"/>
        <v>0</v>
      </c>
      <c r="AV41" s="75"/>
      <c r="AW41" s="76"/>
      <c r="AX41" s="72">
        <f t="shared" si="59"/>
        <v>0</v>
      </c>
      <c r="AY41" s="75"/>
      <c r="AZ41" s="76"/>
      <c r="BA41" s="72">
        <f t="shared" si="60"/>
        <v>0</v>
      </c>
      <c r="BB41" s="75"/>
      <c r="BC41" s="76"/>
      <c r="BD41" s="72">
        <f t="shared" si="61"/>
        <v>0</v>
      </c>
      <c r="BE41" s="75"/>
      <c r="BF41" s="76"/>
      <c r="BG41" s="72">
        <f t="shared" si="62"/>
        <v>0</v>
      </c>
      <c r="BH41" s="75"/>
      <c r="BI41" s="76"/>
      <c r="BJ41" s="72">
        <f t="shared" si="63"/>
        <v>0</v>
      </c>
      <c r="BK41" s="75"/>
      <c r="BL41" s="76"/>
      <c r="BM41" s="72">
        <f t="shared" si="64"/>
        <v>0</v>
      </c>
      <c r="BN41" s="75"/>
      <c r="BO41" s="76"/>
    </row>
    <row r="42" spans="1:67" ht="15" customHeight="1">
      <c r="A42" s="118" t="s">
        <v>31</v>
      </c>
      <c r="B42" s="74" t="s">
        <v>129</v>
      </c>
      <c r="C42" s="227">
        <f t="shared" si="44"/>
        <v>0</v>
      </c>
      <c r="D42" s="229"/>
      <c r="E42" s="229"/>
      <c r="F42" s="75">
        <v>0</v>
      </c>
      <c r="G42" s="76"/>
      <c r="H42" s="72">
        <f t="shared" si="45"/>
        <v>0</v>
      </c>
      <c r="I42" s="75"/>
      <c r="J42" s="76"/>
      <c r="K42" s="72">
        <f t="shared" si="46"/>
        <v>0</v>
      </c>
      <c r="L42" s="75"/>
      <c r="M42" s="76"/>
      <c r="N42" s="72">
        <f t="shared" si="47"/>
        <v>0</v>
      </c>
      <c r="O42" s="75"/>
      <c r="P42" s="76"/>
      <c r="Q42" s="72">
        <f t="shared" si="48"/>
        <v>0</v>
      </c>
      <c r="R42" s="75"/>
      <c r="S42" s="76"/>
      <c r="T42" s="72">
        <f t="shared" si="49"/>
        <v>0</v>
      </c>
      <c r="U42" s="75"/>
      <c r="V42" s="76"/>
      <c r="W42" s="72">
        <f t="shared" si="50"/>
        <v>0</v>
      </c>
      <c r="X42" s="75"/>
      <c r="Y42" s="76"/>
      <c r="Z42" s="72">
        <f t="shared" si="51"/>
        <v>0</v>
      </c>
      <c r="AA42" s="75"/>
      <c r="AB42" s="76"/>
      <c r="AC42" s="72">
        <f t="shared" si="52"/>
        <v>0</v>
      </c>
      <c r="AD42" s="75"/>
      <c r="AE42" s="76"/>
      <c r="AF42" s="72">
        <f t="shared" si="53"/>
        <v>0</v>
      </c>
      <c r="AG42" s="75"/>
      <c r="AH42" s="76"/>
      <c r="AI42" s="72">
        <f t="shared" si="54"/>
        <v>0</v>
      </c>
      <c r="AJ42" s="75"/>
      <c r="AK42" s="76"/>
      <c r="AL42" s="72">
        <f t="shared" si="55"/>
        <v>0</v>
      </c>
      <c r="AM42" s="75"/>
      <c r="AN42" s="76"/>
      <c r="AO42" s="72">
        <f t="shared" si="56"/>
        <v>0</v>
      </c>
      <c r="AP42" s="75"/>
      <c r="AQ42" s="76"/>
      <c r="AR42" s="72">
        <f t="shared" si="57"/>
        <v>0</v>
      </c>
      <c r="AS42" s="75"/>
      <c r="AT42" s="76"/>
      <c r="AU42" s="72">
        <f t="shared" si="58"/>
        <v>0</v>
      </c>
      <c r="AV42" s="75"/>
      <c r="AW42" s="76"/>
      <c r="AX42" s="72">
        <f t="shared" si="59"/>
        <v>0</v>
      </c>
      <c r="AY42" s="75"/>
      <c r="AZ42" s="76"/>
      <c r="BA42" s="72">
        <f t="shared" si="60"/>
        <v>0</v>
      </c>
      <c r="BB42" s="75"/>
      <c r="BC42" s="76"/>
      <c r="BD42" s="72">
        <f t="shared" si="61"/>
        <v>0</v>
      </c>
      <c r="BE42" s="75"/>
      <c r="BF42" s="76"/>
      <c r="BG42" s="72">
        <f t="shared" si="62"/>
        <v>0</v>
      </c>
      <c r="BH42" s="75"/>
      <c r="BI42" s="76"/>
      <c r="BJ42" s="72">
        <f t="shared" si="63"/>
        <v>0</v>
      </c>
      <c r="BK42" s="75"/>
      <c r="BL42" s="76"/>
      <c r="BM42" s="72">
        <f t="shared" si="64"/>
        <v>0</v>
      </c>
      <c r="BN42" s="75"/>
      <c r="BO42" s="76"/>
    </row>
    <row r="43" spans="1:67" ht="15" customHeight="1">
      <c r="A43" s="118" t="s">
        <v>32</v>
      </c>
      <c r="B43" s="74" t="s">
        <v>130</v>
      </c>
      <c r="C43" s="227">
        <f t="shared" si="44"/>
        <v>0</v>
      </c>
      <c r="D43" s="229"/>
      <c r="E43" s="229"/>
      <c r="F43" s="75">
        <v>0</v>
      </c>
      <c r="G43" s="76"/>
      <c r="H43" s="72">
        <f t="shared" si="45"/>
        <v>0</v>
      </c>
      <c r="I43" s="75"/>
      <c r="J43" s="76"/>
      <c r="K43" s="72">
        <f t="shared" si="46"/>
        <v>0</v>
      </c>
      <c r="L43" s="75"/>
      <c r="M43" s="76"/>
      <c r="N43" s="72">
        <f t="shared" si="47"/>
        <v>0</v>
      </c>
      <c r="O43" s="75"/>
      <c r="P43" s="76"/>
      <c r="Q43" s="72">
        <f t="shared" si="48"/>
        <v>0</v>
      </c>
      <c r="R43" s="75"/>
      <c r="S43" s="76"/>
      <c r="T43" s="72">
        <f t="shared" si="49"/>
        <v>0</v>
      </c>
      <c r="U43" s="75"/>
      <c r="V43" s="76"/>
      <c r="W43" s="72">
        <f t="shared" si="50"/>
        <v>0</v>
      </c>
      <c r="X43" s="75"/>
      <c r="Y43" s="76"/>
      <c r="Z43" s="72">
        <f t="shared" si="51"/>
        <v>0</v>
      </c>
      <c r="AA43" s="75"/>
      <c r="AB43" s="76"/>
      <c r="AC43" s="72">
        <f t="shared" si="52"/>
        <v>0</v>
      </c>
      <c r="AD43" s="75"/>
      <c r="AE43" s="76"/>
      <c r="AF43" s="72">
        <f t="shared" si="53"/>
        <v>0</v>
      </c>
      <c r="AG43" s="75"/>
      <c r="AH43" s="76"/>
      <c r="AI43" s="72">
        <f t="shared" si="54"/>
        <v>0</v>
      </c>
      <c r="AJ43" s="75"/>
      <c r="AK43" s="76"/>
      <c r="AL43" s="72">
        <f t="shared" si="55"/>
        <v>0</v>
      </c>
      <c r="AM43" s="75"/>
      <c r="AN43" s="76"/>
      <c r="AO43" s="72">
        <f t="shared" si="56"/>
        <v>0</v>
      </c>
      <c r="AP43" s="75"/>
      <c r="AQ43" s="76"/>
      <c r="AR43" s="72">
        <f t="shared" si="57"/>
        <v>0</v>
      </c>
      <c r="AS43" s="75"/>
      <c r="AT43" s="76"/>
      <c r="AU43" s="72">
        <f t="shared" si="58"/>
        <v>0</v>
      </c>
      <c r="AV43" s="75"/>
      <c r="AW43" s="76"/>
      <c r="AX43" s="72">
        <f t="shared" si="59"/>
        <v>0</v>
      </c>
      <c r="AY43" s="75"/>
      <c r="AZ43" s="76"/>
      <c r="BA43" s="72">
        <f t="shared" si="60"/>
        <v>0</v>
      </c>
      <c r="BB43" s="75"/>
      <c r="BC43" s="76"/>
      <c r="BD43" s="72">
        <f t="shared" si="61"/>
        <v>0</v>
      </c>
      <c r="BE43" s="75"/>
      <c r="BF43" s="76"/>
      <c r="BG43" s="72">
        <f t="shared" si="62"/>
        <v>0</v>
      </c>
      <c r="BH43" s="75"/>
      <c r="BI43" s="76"/>
      <c r="BJ43" s="72">
        <f t="shared" si="63"/>
        <v>0</v>
      </c>
      <c r="BK43" s="75"/>
      <c r="BL43" s="76"/>
      <c r="BM43" s="72">
        <f t="shared" si="64"/>
        <v>0</v>
      </c>
      <c r="BN43" s="75"/>
      <c r="BO43" s="76"/>
    </row>
    <row r="44" spans="1:67" ht="15" customHeight="1">
      <c r="A44" s="118" t="s">
        <v>33</v>
      </c>
      <c r="B44" s="74" t="s">
        <v>131</v>
      </c>
      <c r="C44" s="227">
        <f t="shared" si="44"/>
        <v>0</v>
      </c>
      <c r="D44" s="229"/>
      <c r="E44" s="229"/>
      <c r="F44" s="75">
        <v>0</v>
      </c>
      <c r="G44" s="76"/>
      <c r="H44" s="72">
        <f t="shared" si="45"/>
        <v>0</v>
      </c>
      <c r="I44" s="75"/>
      <c r="J44" s="76"/>
      <c r="K44" s="72">
        <f t="shared" si="46"/>
        <v>0</v>
      </c>
      <c r="L44" s="75"/>
      <c r="M44" s="76"/>
      <c r="N44" s="72">
        <f t="shared" si="47"/>
        <v>0</v>
      </c>
      <c r="O44" s="75"/>
      <c r="P44" s="76"/>
      <c r="Q44" s="72">
        <f t="shared" si="48"/>
        <v>0</v>
      </c>
      <c r="R44" s="75"/>
      <c r="S44" s="76"/>
      <c r="T44" s="72">
        <f t="shared" si="49"/>
        <v>0</v>
      </c>
      <c r="U44" s="75"/>
      <c r="V44" s="76"/>
      <c r="W44" s="72">
        <f t="shared" si="50"/>
        <v>0</v>
      </c>
      <c r="X44" s="75"/>
      <c r="Y44" s="76"/>
      <c r="Z44" s="72">
        <f t="shared" si="51"/>
        <v>0</v>
      </c>
      <c r="AA44" s="75"/>
      <c r="AB44" s="76"/>
      <c r="AC44" s="72">
        <f t="shared" si="52"/>
        <v>0</v>
      </c>
      <c r="AD44" s="75"/>
      <c r="AE44" s="76"/>
      <c r="AF44" s="72">
        <f t="shared" si="53"/>
        <v>0</v>
      </c>
      <c r="AG44" s="75"/>
      <c r="AH44" s="76"/>
      <c r="AI44" s="72">
        <f t="shared" si="54"/>
        <v>0</v>
      </c>
      <c r="AJ44" s="75"/>
      <c r="AK44" s="76"/>
      <c r="AL44" s="72">
        <f t="shared" si="55"/>
        <v>0</v>
      </c>
      <c r="AM44" s="75"/>
      <c r="AN44" s="76"/>
      <c r="AO44" s="72">
        <f t="shared" si="56"/>
        <v>0</v>
      </c>
      <c r="AP44" s="75"/>
      <c r="AQ44" s="76"/>
      <c r="AR44" s="72">
        <f t="shared" si="57"/>
        <v>0</v>
      </c>
      <c r="AS44" s="75"/>
      <c r="AT44" s="76"/>
      <c r="AU44" s="72">
        <f t="shared" si="58"/>
        <v>0</v>
      </c>
      <c r="AV44" s="75"/>
      <c r="AW44" s="76"/>
      <c r="AX44" s="72">
        <f t="shared" si="59"/>
        <v>0</v>
      </c>
      <c r="AY44" s="75"/>
      <c r="AZ44" s="76"/>
      <c r="BA44" s="72">
        <f t="shared" si="60"/>
        <v>0</v>
      </c>
      <c r="BB44" s="75"/>
      <c r="BC44" s="76"/>
      <c r="BD44" s="72">
        <f t="shared" si="61"/>
        <v>0</v>
      </c>
      <c r="BE44" s="75"/>
      <c r="BF44" s="76"/>
      <c r="BG44" s="72">
        <f t="shared" si="62"/>
        <v>0</v>
      </c>
      <c r="BH44" s="75"/>
      <c r="BI44" s="76"/>
      <c r="BJ44" s="72">
        <f t="shared" si="63"/>
        <v>0</v>
      </c>
      <c r="BK44" s="75"/>
      <c r="BL44" s="76"/>
      <c r="BM44" s="72">
        <f t="shared" si="64"/>
        <v>0</v>
      </c>
      <c r="BN44" s="75"/>
      <c r="BO44" s="76"/>
    </row>
    <row r="45" spans="1:67" ht="15" customHeight="1">
      <c r="A45" s="118" t="s">
        <v>34</v>
      </c>
      <c r="B45" s="74" t="s">
        <v>132</v>
      </c>
      <c r="C45" s="227">
        <f t="shared" si="44"/>
        <v>0</v>
      </c>
      <c r="D45" s="229"/>
      <c r="E45" s="229"/>
      <c r="F45" s="75">
        <v>0</v>
      </c>
      <c r="G45" s="76"/>
      <c r="H45" s="72">
        <f t="shared" si="45"/>
        <v>0</v>
      </c>
      <c r="I45" s="75"/>
      <c r="J45" s="76"/>
      <c r="K45" s="72">
        <f t="shared" si="46"/>
        <v>0</v>
      </c>
      <c r="L45" s="75"/>
      <c r="M45" s="76"/>
      <c r="N45" s="72">
        <f t="shared" si="47"/>
        <v>0</v>
      </c>
      <c r="O45" s="75"/>
      <c r="P45" s="76"/>
      <c r="Q45" s="72">
        <f t="shared" si="48"/>
        <v>0</v>
      </c>
      <c r="R45" s="75"/>
      <c r="S45" s="76"/>
      <c r="T45" s="72">
        <f t="shared" si="49"/>
        <v>0</v>
      </c>
      <c r="U45" s="75"/>
      <c r="V45" s="76"/>
      <c r="W45" s="72">
        <f t="shared" si="50"/>
        <v>0</v>
      </c>
      <c r="X45" s="75"/>
      <c r="Y45" s="76"/>
      <c r="Z45" s="72">
        <f t="shared" si="51"/>
        <v>0</v>
      </c>
      <c r="AA45" s="75"/>
      <c r="AB45" s="76"/>
      <c r="AC45" s="72">
        <f t="shared" si="52"/>
        <v>0</v>
      </c>
      <c r="AD45" s="75"/>
      <c r="AE45" s="76"/>
      <c r="AF45" s="72">
        <f t="shared" si="53"/>
        <v>0</v>
      </c>
      <c r="AG45" s="75"/>
      <c r="AH45" s="76"/>
      <c r="AI45" s="72">
        <f t="shared" si="54"/>
        <v>0</v>
      </c>
      <c r="AJ45" s="75"/>
      <c r="AK45" s="76"/>
      <c r="AL45" s="72">
        <f t="shared" si="55"/>
        <v>0</v>
      </c>
      <c r="AM45" s="75"/>
      <c r="AN45" s="76"/>
      <c r="AO45" s="72">
        <f t="shared" si="56"/>
        <v>0</v>
      </c>
      <c r="AP45" s="75"/>
      <c r="AQ45" s="76"/>
      <c r="AR45" s="72">
        <f t="shared" si="57"/>
        <v>0</v>
      </c>
      <c r="AS45" s="75"/>
      <c r="AT45" s="76"/>
      <c r="AU45" s="72">
        <f t="shared" si="58"/>
        <v>0</v>
      </c>
      <c r="AV45" s="75"/>
      <c r="AW45" s="76"/>
      <c r="AX45" s="72">
        <f t="shared" si="59"/>
        <v>0</v>
      </c>
      <c r="AY45" s="75"/>
      <c r="AZ45" s="76"/>
      <c r="BA45" s="72">
        <f t="shared" si="60"/>
        <v>0</v>
      </c>
      <c r="BB45" s="75"/>
      <c r="BC45" s="76"/>
      <c r="BD45" s="72">
        <f t="shared" si="61"/>
        <v>0</v>
      </c>
      <c r="BE45" s="75"/>
      <c r="BF45" s="76"/>
      <c r="BG45" s="72">
        <f t="shared" si="62"/>
        <v>0</v>
      </c>
      <c r="BH45" s="75"/>
      <c r="BI45" s="76"/>
      <c r="BJ45" s="72">
        <f t="shared" si="63"/>
        <v>0</v>
      </c>
      <c r="BK45" s="75"/>
      <c r="BL45" s="76"/>
      <c r="BM45" s="72">
        <f t="shared" si="64"/>
        <v>0</v>
      </c>
      <c r="BN45" s="75"/>
      <c r="BO45" s="76"/>
    </row>
    <row r="46" spans="1:67" ht="15" customHeight="1">
      <c r="A46" s="118" t="s">
        <v>35</v>
      </c>
      <c r="B46" s="74" t="s">
        <v>133</v>
      </c>
      <c r="C46" s="227">
        <f t="shared" si="44"/>
        <v>0</v>
      </c>
      <c r="D46" s="229"/>
      <c r="E46" s="229"/>
      <c r="F46" s="75">
        <v>0</v>
      </c>
      <c r="G46" s="76"/>
      <c r="H46" s="72">
        <f t="shared" si="45"/>
        <v>0</v>
      </c>
      <c r="I46" s="75"/>
      <c r="J46" s="76"/>
      <c r="K46" s="72">
        <f t="shared" si="46"/>
        <v>0</v>
      </c>
      <c r="L46" s="75"/>
      <c r="M46" s="76"/>
      <c r="N46" s="72">
        <f t="shared" si="47"/>
        <v>0</v>
      </c>
      <c r="O46" s="75"/>
      <c r="P46" s="76"/>
      <c r="Q46" s="72">
        <f t="shared" si="48"/>
        <v>0</v>
      </c>
      <c r="R46" s="75"/>
      <c r="S46" s="76"/>
      <c r="T46" s="72">
        <f t="shared" si="49"/>
        <v>0</v>
      </c>
      <c r="U46" s="75"/>
      <c r="V46" s="76"/>
      <c r="W46" s="72">
        <f t="shared" si="50"/>
        <v>0</v>
      </c>
      <c r="X46" s="75"/>
      <c r="Y46" s="76"/>
      <c r="Z46" s="72">
        <f t="shared" si="51"/>
        <v>0</v>
      </c>
      <c r="AA46" s="75"/>
      <c r="AB46" s="76"/>
      <c r="AC46" s="72">
        <f t="shared" si="52"/>
        <v>0</v>
      </c>
      <c r="AD46" s="75"/>
      <c r="AE46" s="76"/>
      <c r="AF46" s="72">
        <f t="shared" si="53"/>
        <v>0</v>
      </c>
      <c r="AG46" s="75"/>
      <c r="AH46" s="76"/>
      <c r="AI46" s="72">
        <f t="shared" si="54"/>
        <v>0</v>
      </c>
      <c r="AJ46" s="75"/>
      <c r="AK46" s="76"/>
      <c r="AL46" s="72">
        <f t="shared" si="55"/>
        <v>0</v>
      </c>
      <c r="AM46" s="75"/>
      <c r="AN46" s="76"/>
      <c r="AO46" s="72">
        <f t="shared" si="56"/>
        <v>0</v>
      </c>
      <c r="AP46" s="75"/>
      <c r="AQ46" s="76"/>
      <c r="AR46" s="72">
        <f t="shared" si="57"/>
        <v>0</v>
      </c>
      <c r="AS46" s="75"/>
      <c r="AT46" s="76"/>
      <c r="AU46" s="72">
        <f t="shared" si="58"/>
        <v>0</v>
      </c>
      <c r="AV46" s="75"/>
      <c r="AW46" s="76"/>
      <c r="AX46" s="72">
        <f t="shared" si="59"/>
        <v>0</v>
      </c>
      <c r="AY46" s="75"/>
      <c r="AZ46" s="76"/>
      <c r="BA46" s="72">
        <f t="shared" si="60"/>
        <v>0</v>
      </c>
      <c r="BB46" s="75"/>
      <c r="BC46" s="76"/>
      <c r="BD46" s="72">
        <f t="shared" si="61"/>
        <v>0</v>
      </c>
      <c r="BE46" s="75"/>
      <c r="BF46" s="76"/>
      <c r="BG46" s="72">
        <f t="shared" si="62"/>
        <v>0</v>
      </c>
      <c r="BH46" s="75"/>
      <c r="BI46" s="76"/>
      <c r="BJ46" s="72">
        <f t="shared" si="63"/>
        <v>0</v>
      </c>
      <c r="BK46" s="75"/>
      <c r="BL46" s="76"/>
      <c r="BM46" s="72">
        <f t="shared" si="64"/>
        <v>0</v>
      </c>
      <c r="BN46" s="75"/>
      <c r="BO46" s="76"/>
    </row>
    <row r="47" spans="1:67" ht="15" customHeight="1">
      <c r="A47" s="118" t="s">
        <v>36</v>
      </c>
      <c r="B47" s="74" t="s">
        <v>134</v>
      </c>
      <c r="C47" s="227">
        <f t="shared" si="44"/>
        <v>0</v>
      </c>
      <c r="D47" s="229"/>
      <c r="E47" s="229"/>
      <c r="F47" s="75">
        <v>0</v>
      </c>
      <c r="G47" s="76"/>
      <c r="H47" s="72">
        <f t="shared" si="45"/>
        <v>0</v>
      </c>
      <c r="I47" s="75"/>
      <c r="J47" s="76"/>
      <c r="K47" s="72">
        <f t="shared" si="46"/>
        <v>0</v>
      </c>
      <c r="L47" s="75"/>
      <c r="M47" s="76"/>
      <c r="N47" s="72">
        <f t="shared" si="47"/>
        <v>0</v>
      </c>
      <c r="O47" s="75"/>
      <c r="P47" s="76"/>
      <c r="Q47" s="72">
        <f t="shared" si="48"/>
        <v>0</v>
      </c>
      <c r="R47" s="75"/>
      <c r="S47" s="76"/>
      <c r="T47" s="72">
        <f t="shared" si="49"/>
        <v>0</v>
      </c>
      <c r="U47" s="75"/>
      <c r="V47" s="76"/>
      <c r="W47" s="72">
        <f t="shared" si="50"/>
        <v>0</v>
      </c>
      <c r="X47" s="75"/>
      <c r="Y47" s="76"/>
      <c r="Z47" s="72">
        <f t="shared" si="51"/>
        <v>0</v>
      </c>
      <c r="AA47" s="75"/>
      <c r="AB47" s="76"/>
      <c r="AC47" s="72">
        <f t="shared" si="52"/>
        <v>0</v>
      </c>
      <c r="AD47" s="75"/>
      <c r="AE47" s="76"/>
      <c r="AF47" s="72">
        <f t="shared" si="53"/>
        <v>0</v>
      </c>
      <c r="AG47" s="75"/>
      <c r="AH47" s="76"/>
      <c r="AI47" s="72">
        <f t="shared" si="54"/>
        <v>0</v>
      </c>
      <c r="AJ47" s="75"/>
      <c r="AK47" s="76"/>
      <c r="AL47" s="72">
        <f t="shared" si="55"/>
        <v>0</v>
      </c>
      <c r="AM47" s="75"/>
      <c r="AN47" s="76"/>
      <c r="AO47" s="72">
        <f t="shared" si="56"/>
        <v>0</v>
      </c>
      <c r="AP47" s="75"/>
      <c r="AQ47" s="76"/>
      <c r="AR47" s="72">
        <f t="shared" si="57"/>
        <v>0</v>
      </c>
      <c r="AS47" s="75"/>
      <c r="AT47" s="76"/>
      <c r="AU47" s="72">
        <f t="shared" si="58"/>
        <v>0</v>
      </c>
      <c r="AV47" s="75"/>
      <c r="AW47" s="76"/>
      <c r="AX47" s="72">
        <f t="shared" si="59"/>
        <v>0</v>
      </c>
      <c r="AY47" s="75"/>
      <c r="AZ47" s="76"/>
      <c r="BA47" s="72">
        <f t="shared" si="60"/>
        <v>0</v>
      </c>
      <c r="BB47" s="75"/>
      <c r="BC47" s="76"/>
      <c r="BD47" s="72">
        <f t="shared" si="61"/>
        <v>0</v>
      </c>
      <c r="BE47" s="75"/>
      <c r="BF47" s="76"/>
      <c r="BG47" s="72">
        <f t="shared" si="62"/>
        <v>0</v>
      </c>
      <c r="BH47" s="75"/>
      <c r="BI47" s="76"/>
      <c r="BJ47" s="72">
        <f t="shared" si="63"/>
        <v>0</v>
      </c>
      <c r="BK47" s="75"/>
      <c r="BL47" s="76"/>
      <c r="BM47" s="72">
        <f t="shared" si="64"/>
        <v>0</v>
      </c>
      <c r="BN47" s="75"/>
      <c r="BO47" s="76"/>
    </row>
    <row r="48" spans="1:67" ht="14.25" customHeight="1">
      <c r="A48" s="118" t="s">
        <v>37</v>
      </c>
      <c r="B48" s="237" t="s">
        <v>135</v>
      </c>
      <c r="C48" s="227">
        <f t="shared" si="44"/>
        <v>0</v>
      </c>
      <c r="D48" s="229"/>
      <c r="E48" s="229"/>
      <c r="F48" s="75">
        <v>0</v>
      </c>
      <c r="G48" s="76"/>
      <c r="H48" s="72">
        <f t="shared" si="45"/>
        <v>0</v>
      </c>
      <c r="I48" s="75"/>
      <c r="J48" s="76"/>
      <c r="K48" s="72">
        <f t="shared" si="46"/>
        <v>0</v>
      </c>
      <c r="L48" s="75"/>
      <c r="M48" s="76"/>
      <c r="N48" s="72">
        <f t="shared" si="47"/>
        <v>0</v>
      </c>
      <c r="O48" s="75"/>
      <c r="P48" s="76"/>
      <c r="Q48" s="72">
        <f t="shared" si="48"/>
        <v>0</v>
      </c>
      <c r="R48" s="75"/>
      <c r="S48" s="76"/>
      <c r="T48" s="72">
        <f t="shared" si="49"/>
        <v>0</v>
      </c>
      <c r="U48" s="75"/>
      <c r="V48" s="76"/>
      <c r="W48" s="72">
        <f t="shared" si="50"/>
        <v>0</v>
      </c>
      <c r="X48" s="75"/>
      <c r="Y48" s="76"/>
      <c r="Z48" s="72">
        <f t="shared" si="51"/>
        <v>0</v>
      </c>
      <c r="AA48" s="75"/>
      <c r="AB48" s="76"/>
      <c r="AC48" s="72">
        <f t="shared" si="52"/>
        <v>0</v>
      </c>
      <c r="AD48" s="75"/>
      <c r="AE48" s="76"/>
      <c r="AF48" s="72">
        <f t="shared" si="53"/>
        <v>0</v>
      </c>
      <c r="AG48" s="75"/>
      <c r="AH48" s="76"/>
      <c r="AI48" s="72">
        <f t="shared" si="54"/>
        <v>0</v>
      </c>
      <c r="AJ48" s="75"/>
      <c r="AK48" s="76"/>
      <c r="AL48" s="72">
        <f t="shared" si="55"/>
        <v>0</v>
      </c>
      <c r="AM48" s="75"/>
      <c r="AN48" s="76"/>
      <c r="AO48" s="72">
        <f t="shared" si="56"/>
        <v>0</v>
      </c>
      <c r="AP48" s="75"/>
      <c r="AQ48" s="76"/>
      <c r="AR48" s="72">
        <f t="shared" si="57"/>
        <v>0</v>
      </c>
      <c r="AS48" s="75"/>
      <c r="AT48" s="76"/>
      <c r="AU48" s="72">
        <f t="shared" si="58"/>
        <v>0</v>
      </c>
      <c r="AV48" s="75"/>
      <c r="AW48" s="76"/>
      <c r="AX48" s="72">
        <f t="shared" si="59"/>
        <v>0</v>
      </c>
      <c r="AY48" s="75"/>
      <c r="AZ48" s="76"/>
      <c r="BA48" s="72">
        <f t="shared" si="60"/>
        <v>0</v>
      </c>
      <c r="BB48" s="75"/>
      <c r="BC48" s="76"/>
      <c r="BD48" s="72">
        <f t="shared" si="61"/>
        <v>0</v>
      </c>
      <c r="BE48" s="75"/>
      <c r="BF48" s="76"/>
      <c r="BG48" s="72">
        <f t="shared" si="62"/>
        <v>0</v>
      </c>
      <c r="BH48" s="75"/>
      <c r="BI48" s="76"/>
      <c r="BJ48" s="72">
        <f t="shared" si="63"/>
        <v>0</v>
      </c>
      <c r="BK48" s="75"/>
      <c r="BL48" s="76"/>
      <c r="BM48" s="72">
        <f t="shared" si="64"/>
        <v>0</v>
      </c>
      <c r="BN48" s="75"/>
      <c r="BO48" s="76"/>
    </row>
    <row r="49" spans="1:67" ht="15" customHeight="1">
      <c r="A49" s="118" t="s">
        <v>38</v>
      </c>
      <c r="B49" s="74" t="s">
        <v>136</v>
      </c>
      <c r="C49" s="227">
        <f t="shared" si="44"/>
        <v>0</v>
      </c>
      <c r="D49" s="229"/>
      <c r="E49" s="229"/>
      <c r="F49" s="75">
        <v>0</v>
      </c>
      <c r="G49" s="76"/>
      <c r="H49" s="72">
        <f t="shared" si="45"/>
        <v>0</v>
      </c>
      <c r="I49" s="75"/>
      <c r="J49" s="76"/>
      <c r="K49" s="72">
        <f t="shared" si="46"/>
        <v>0</v>
      </c>
      <c r="L49" s="75"/>
      <c r="M49" s="76"/>
      <c r="N49" s="72">
        <f t="shared" si="47"/>
        <v>0</v>
      </c>
      <c r="O49" s="75"/>
      <c r="P49" s="76"/>
      <c r="Q49" s="72">
        <f t="shared" si="48"/>
        <v>0</v>
      </c>
      <c r="R49" s="75"/>
      <c r="S49" s="76"/>
      <c r="T49" s="72">
        <f t="shared" si="49"/>
        <v>0</v>
      </c>
      <c r="U49" s="75"/>
      <c r="V49" s="76"/>
      <c r="W49" s="72">
        <f t="shared" si="50"/>
        <v>0</v>
      </c>
      <c r="X49" s="75"/>
      <c r="Y49" s="76"/>
      <c r="Z49" s="72">
        <f t="shared" si="51"/>
        <v>0</v>
      </c>
      <c r="AA49" s="75"/>
      <c r="AB49" s="76"/>
      <c r="AC49" s="72">
        <f t="shared" si="52"/>
        <v>0</v>
      </c>
      <c r="AD49" s="75"/>
      <c r="AE49" s="76"/>
      <c r="AF49" s="72">
        <f t="shared" si="53"/>
        <v>0</v>
      </c>
      <c r="AG49" s="75"/>
      <c r="AH49" s="76"/>
      <c r="AI49" s="72">
        <f t="shared" si="54"/>
        <v>0</v>
      </c>
      <c r="AJ49" s="75"/>
      <c r="AK49" s="76"/>
      <c r="AL49" s="72">
        <f t="shared" si="55"/>
        <v>0</v>
      </c>
      <c r="AM49" s="75"/>
      <c r="AN49" s="76"/>
      <c r="AO49" s="72">
        <f t="shared" si="56"/>
        <v>0</v>
      </c>
      <c r="AP49" s="75"/>
      <c r="AQ49" s="76"/>
      <c r="AR49" s="72">
        <f t="shared" si="57"/>
        <v>0</v>
      </c>
      <c r="AS49" s="75"/>
      <c r="AT49" s="76"/>
      <c r="AU49" s="72">
        <f t="shared" si="58"/>
        <v>0</v>
      </c>
      <c r="AV49" s="75"/>
      <c r="AW49" s="76"/>
      <c r="AX49" s="72">
        <f t="shared" si="59"/>
        <v>0</v>
      </c>
      <c r="AY49" s="75"/>
      <c r="AZ49" s="76"/>
      <c r="BA49" s="72">
        <f t="shared" si="60"/>
        <v>0</v>
      </c>
      <c r="BB49" s="75"/>
      <c r="BC49" s="76"/>
      <c r="BD49" s="72">
        <f t="shared" si="61"/>
        <v>0</v>
      </c>
      <c r="BE49" s="75"/>
      <c r="BF49" s="76"/>
      <c r="BG49" s="72">
        <f t="shared" si="62"/>
        <v>0</v>
      </c>
      <c r="BH49" s="75"/>
      <c r="BI49" s="76"/>
      <c r="BJ49" s="72">
        <f t="shared" si="63"/>
        <v>0</v>
      </c>
      <c r="BK49" s="75"/>
      <c r="BL49" s="76"/>
      <c r="BM49" s="72">
        <f t="shared" si="64"/>
        <v>0</v>
      </c>
      <c r="BN49" s="75"/>
      <c r="BO49" s="76"/>
    </row>
    <row r="50" spans="1:67" ht="15" customHeight="1">
      <c r="A50" s="118" t="s">
        <v>39</v>
      </c>
      <c r="B50" s="74" t="s">
        <v>137</v>
      </c>
      <c r="C50" s="227">
        <f t="shared" si="44"/>
        <v>13613</v>
      </c>
      <c r="D50" s="229">
        <v>13613</v>
      </c>
      <c r="E50" s="229"/>
      <c r="F50" s="75">
        <v>13613.1</v>
      </c>
      <c r="G50" s="76"/>
      <c r="H50" s="72">
        <f t="shared" si="45"/>
        <v>0</v>
      </c>
      <c r="I50" s="75"/>
      <c r="J50" s="76"/>
      <c r="K50" s="72">
        <f t="shared" si="46"/>
        <v>0</v>
      </c>
      <c r="L50" s="75"/>
      <c r="M50" s="76"/>
      <c r="N50" s="72">
        <f t="shared" si="47"/>
        <v>0</v>
      </c>
      <c r="O50" s="75"/>
      <c r="P50" s="76"/>
      <c r="Q50" s="72">
        <f t="shared" si="48"/>
        <v>0</v>
      </c>
      <c r="R50" s="75"/>
      <c r="S50" s="76"/>
      <c r="T50" s="72">
        <f t="shared" si="49"/>
        <v>0</v>
      </c>
      <c r="U50" s="75"/>
      <c r="V50" s="76"/>
      <c r="W50" s="72">
        <f t="shared" si="50"/>
        <v>0</v>
      </c>
      <c r="X50" s="75"/>
      <c r="Y50" s="76"/>
      <c r="Z50" s="72">
        <f t="shared" si="51"/>
        <v>0</v>
      </c>
      <c r="AA50" s="75"/>
      <c r="AB50" s="76"/>
      <c r="AC50" s="72">
        <f t="shared" si="52"/>
        <v>0</v>
      </c>
      <c r="AD50" s="75"/>
      <c r="AE50" s="76"/>
      <c r="AF50" s="72">
        <f t="shared" si="53"/>
        <v>0</v>
      </c>
      <c r="AG50" s="75"/>
      <c r="AH50" s="76"/>
      <c r="AI50" s="72">
        <f t="shared" si="54"/>
        <v>0</v>
      </c>
      <c r="AJ50" s="75"/>
      <c r="AK50" s="76"/>
      <c r="AL50" s="72">
        <f t="shared" si="55"/>
        <v>0</v>
      </c>
      <c r="AM50" s="75"/>
      <c r="AN50" s="76"/>
      <c r="AO50" s="72">
        <f t="shared" si="56"/>
        <v>0</v>
      </c>
      <c r="AP50" s="75"/>
      <c r="AQ50" s="76"/>
      <c r="AR50" s="72">
        <f t="shared" si="57"/>
        <v>0</v>
      </c>
      <c r="AS50" s="75"/>
      <c r="AT50" s="76"/>
      <c r="AU50" s="72">
        <f t="shared" si="58"/>
        <v>0</v>
      </c>
      <c r="AV50" s="75"/>
      <c r="AW50" s="76"/>
      <c r="AX50" s="72">
        <f t="shared" si="59"/>
        <v>0</v>
      </c>
      <c r="AY50" s="75"/>
      <c r="AZ50" s="76"/>
      <c r="BA50" s="72">
        <f t="shared" si="60"/>
        <v>0</v>
      </c>
      <c r="BB50" s="75"/>
      <c r="BC50" s="76"/>
      <c r="BD50" s="72">
        <f t="shared" si="61"/>
        <v>0</v>
      </c>
      <c r="BE50" s="75"/>
      <c r="BF50" s="76"/>
      <c r="BG50" s="72">
        <f t="shared" si="62"/>
        <v>0</v>
      </c>
      <c r="BH50" s="75"/>
      <c r="BI50" s="76"/>
      <c r="BJ50" s="72">
        <f t="shared" si="63"/>
        <v>0</v>
      </c>
      <c r="BK50" s="75"/>
      <c r="BL50" s="76"/>
      <c r="BM50" s="72">
        <f t="shared" si="64"/>
        <v>0</v>
      </c>
      <c r="BN50" s="75"/>
      <c r="BO50" s="76"/>
    </row>
    <row r="51" spans="1:67" ht="15" customHeight="1">
      <c r="A51" s="118" t="s">
        <v>40</v>
      </c>
      <c r="B51" s="74" t="s">
        <v>138</v>
      </c>
      <c r="C51" s="227">
        <f t="shared" si="44"/>
        <v>0</v>
      </c>
      <c r="D51" s="229"/>
      <c r="E51" s="229"/>
      <c r="F51" s="75">
        <v>0</v>
      </c>
      <c r="G51" s="76"/>
      <c r="H51" s="72">
        <f t="shared" si="45"/>
        <v>0</v>
      </c>
      <c r="I51" s="75"/>
      <c r="J51" s="76"/>
      <c r="K51" s="72">
        <f t="shared" si="46"/>
        <v>0</v>
      </c>
      <c r="L51" s="75"/>
      <c r="M51" s="76"/>
      <c r="N51" s="72">
        <f t="shared" si="47"/>
        <v>0</v>
      </c>
      <c r="O51" s="75"/>
      <c r="P51" s="76"/>
      <c r="Q51" s="72">
        <f t="shared" si="48"/>
        <v>0</v>
      </c>
      <c r="R51" s="75"/>
      <c r="S51" s="76"/>
      <c r="T51" s="72">
        <f t="shared" si="49"/>
        <v>0</v>
      </c>
      <c r="U51" s="75"/>
      <c r="V51" s="76"/>
      <c r="W51" s="72">
        <f t="shared" si="50"/>
        <v>0</v>
      </c>
      <c r="X51" s="75"/>
      <c r="Y51" s="76"/>
      <c r="Z51" s="72">
        <f t="shared" si="51"/>
        <v>0</v>
      </c>
      <c r="AA51" s="75"/>
      <c r="AB51" s="76"/>
      <c r="AC51" s="72">
        <f t="shared" si="52"/>
        <v>0</v>
      </c>
      <c r="AD51" s="75"/>
      <c r="AE51" s="76"/>
      <c r="AF51" s="72">
        <f t="shared" si="53"/>
        <v>0</v>
      </c>
      <c r="AG51" s="75"/>
      <c r="AH51" s="76"/>
      <c r="AI51" s="72">
        <f t="shared" si="54"/>
        <v>0</v>
      </c>
      <c r="AJ51" s="75"/>
      <c r="AK51" s="76"/>
      <c r="AL51" s="72">
        <f t="shared" si="55"/>
        <v>0</v>
      </c>
      <c r="AM51" s="75"/>
      <c r="AN51" s="76"/>
      <c r="AO51" s="72">
        <f t="shared" si="56"/>
        <v>0</v>
      </c>
      <c r="AP51" s="75"/>
      <c r="AQ51" s="76"/>
      <c r="AR51" s="72">
        <f t="shared" si="57"/>
        <v>0</v>
      </c>
      <c r="AS51" s="75"/>
      <c r="AT51" s="76"/>
      <c r="AU51" s="72">
        <f t="shared" si="58"/>
        <v>0</v>
      </c>
      <c r="AV51" s="75"/>
      <c r="AW51" s="76"/>
      <c r="AX51" s="72">
        <f t="shared" si="59"/>
        <v>0</v>
      </c>
      <c r="AY51" s="75"/>
      <c r="AZ51" s="76"/>
      <c r="BA51" s="72">
        <f t="shared" si="60"/>
        <v>0</v>
      </c>
      <c r="BB51" s="75"/>
      <c r="BC51" s="76"/>
      <c r="BD51" s="72">
        <f t="shared" si="61"/>
        <v>0</v>
      </c>
      <c r="BE51" s="75"/>
      <c r="BF51" s="76"/>
      <c r="BG51" s="72">
        <f t="shared" si="62"/>
        <v>0</v>
      </c>
      <c r="BH51" s="75"/>
      <c r="BI51" s="76"/>
      <c r="BJ51" s="72">
        <f t="shared" si="63"/>
        <v>0</v>
      </c>
      <c r="BK51" s="75"/>
      <c r="BL51" s="76"/>
      <c r="BM51" s="72">
        <f t="shared" si="64"/>
        <v>0</v>
      </c>
      <c r="BN51" s="75"/>
      <c r="BO51" s="76"/>
    </row>
    <row r="52" spans="1:67" ht="15" customHeight="1">
      <c r="A52" s="118" t="s">
        <v>41</v>
      </c>
      <c r="B52" s="74" t="s">
        <v>139</v>
      </c>
      <c r="C52" s="227">
        <f t="shared" si="44"/>
        <v>0</v>
      </c>
      <c r="D52" s="229"/>
      <c r="E52" s="229"/>
      <c r="F52" s="75">
        <v>0</v>
      </c>
      <c r="G52" s="76"/>
      <c r="H52" s="72">
        <f t="shared" si="45"/>
        <v>0</v>
      </c>
      <c r="I52" s="75"/>
      <c r="J52" s="76"/>
      <c r="K52" s="72">
        <f t="shared" si="46"/>
        <v>0</v>
      </c>
      <c r="L52" s="75"/>
      <c r="M52" s="76"/>
      <c r="N52" s="72">
        <f t="shared" si="47"/>
        <v>0</v>
      </c>
      <c r="O52" s="75"/>
      <c r="P52" s="76"/>
      <c r="Q52" s="72">
        <f t="shared" si="48"/>
        <v>0</v>
      </c>
      <c r="R52" s="75"/>
      <c r="S52" s="76"/>
      <c r="T52" s="72">
        <f t="shared" si="49"/>
        <v>0</v>
      </c>
      <c r="U52" s="75"/>
      <c r="V52" s="76"/>
      <c r="W52" s="72">
        <f t="shared" si="50"/>
        <v>0</v>
      </c>
      <c r="X52" s="75"/>
      <c r="Y52" s="76"/>
      <c r="Z52" s="72">
        <f t="shared" si="51"/>
        <v>0</v>
      </c>
      <c r="AA52" s="75"/>
      <c r="AB52" s="76"/>
      <c r="AC52" s="72">
        <f t="shared" si="52"/>
        <v>0</v>
      </c>
      <c r="AD52" s="75"/>
      <c r="AE52" s="76"/>
      <c r="AF52" s="72">
        <f t="shared" si="53"/>
        <v>0</v>
      </c>
      <c r="AG52" s="75"/>
      <c r="AH52" s="76"/>
      <c r="AI52" s="72">
        <f t="shared" si="54"/>
        <v>0</v>
      </c>
      <c r="AJ52" s="75"/>
      <c r="AK52" s="76"/>
      <c r="AL52" s="72">
        <f t="shared" si="55"/>
        <v>0</v>
      </c>
      <c r="AM52" s="75"/>
      <c r="AN52" s="76"/>
      <c r="AO52" s="72">
        <f t="shared" si="56"/>
        <v>0</v>
      </c>
      <c r="AP52" s="75"/>
      <c r="AQ52" s="76"/>
      <c r="AR52" s="72">
        <f t="shared" si="57"/>
        <v>0</v>
      </c>
      <c r="AS52" s="75"/>
      <c r="AT52" s="76"/>
      <c r="AU52" s="72">
        <f t="shared" si="58"/>
        <v>0</v>
      </c>
      <c r="AV52" s="75"/>
      <c r="AW52" s="76"/>
      <c r="AX52" s="72">
        <f t="shared" si="59"/>
        <v>0</v>
      </c>
      <c r="AY52" s="75"/>
      <c r="AZ52" s="76"/>
      <c r="BA52" s="72">
        <f t="shared" si="60"/>
        <v>0</v>
      </c>
      <c r="BB52" s="75"/>
      <c r="BC52" s="76"/>
      <c r="BD52" s="72">
        <f t="shared" si="61"/>
        <v>0</v>
      </c>
      <c r="BE52" s="75"/>
      <c r="BF52" s="76"/>
      <c r="BG52" s="72">
        <f t="shared" si="62"/>
        <v>0</v>
      </c>
      <c r="BH52" s="75"/>
      <c r="BI52" s="76"/>
      <c r="BJ52" s="72">
        <f t="shared" si="63"/>
        <v>0</v>
      </c>
      <c r="BK52" s="75"/>
      <c r="BL52" s="76"/>
      <c r="BM52" s="72">
        <f t="shared" si="64"/>
        <v>0</v>
      </c>
      <c r="BN52" s="75"/>
      <c r="BO52" s="76"/>
    </row>
    <row r="53" spans="1:67" ht="15" customHeight="1">
      <c r="A53" s="118" t="s">
        <v>42</v>
      </c>
      <c r="B53" s="74" t="s">
        <v>140</v>
      </c>
      <c r="C53" s="227">
        <f t="shared" si="44"/>
        <v>0</v>
      </c>
      <c r="D53" s="229"/>
      <c r="E53" s="229"/>
      <c r="F53" s="75">
        <v>0</v>
      </c>
      <c r="G53" s="76"/>
      <c r="H53" s="72">
        <f t="shared" si="45"/>
        <v>0</v>
      </c>
      <c r="I53" s="75"/>
      <c r="J53" s="76"/>
      <c r="K53" s="72">
        <f t="shared" si="46"/>
        <v>0</v>
      </c>
      <c r="L53" s="75"/>
      <c r="M53" s="76"/>
      <c r="N53" s="72">
        <f t="shared" si="47"/>
        <v>0</v>
      </c>
      <c r="O53" s="75"/>
      <c r="P53" s="76"/>
      <c r="Q53" s="72">
        <f t="shared" si="48"/>
        <v>0</v>
      </c>
      <c r="R53" s="75"/>
      <c r="S53" s="76"/>
      <c r="T53" s="72">
        <f t="shared" si="49"/>
        <v>0</v>
      </c>
      <c r="U53" s="75"/>
      <c r="V53" s="76"/>
      <c r="W53" s="72">
        <f t="shared" si="50"/>
        <v>0</v>
      </c>
      <c r="X53" s="75"/>
      <c r="Y53" s="76"/>
      <c r="Z53" s="72">
        <f t="shared" si="51"/>
        <v>0</v>
      </c>
      <c r="AA53" s="75"/>
      <c r="AB53" s="76"/>
      <c r="AC53" s="72">
        <f t="shared" si="52"/>
        <v>0</v>
      </c>
      <c r="AD53" s="75"/>
      <c r="AE53" s="76"/>
      <c r="AF53" s="72">
        <f t="shared" si="53"/>
        <v>0</v>
      </c>
      <c r="AG53" s="75"/>
      <c r="AH53" s="76"/>
      <c r="AI53" s="72">
        <f t="shared" si="54"/>
        <v>0</v>
      </c>
      <c r="AJ53" s="75"/>
      <c r="AK53" s="76"/>
      <c r="AL53" s="72">
        <f t="shared" si="55"/>
        <v>0</v>
      </c>
      <c r="AM53" s="75"/>
      <c r="AN53" s="76"/>
      <c r="AO53" s="72">
        <f t="shared" si="56"/>
        <v>0</v>
      </c>
      <c r="AP53" s="75"/>
      <c r="AQ53" s="76"/>
      <c r="AR53" s="72">
        <f t="shared" si="57"/>
        <v>0</v>
      </c>
      <c r="AS53" s="75"/>
      <c r="AT53" s="76"/>
      <c r="AU53" s="72">
        <f t="shared" si="58"/>
        <v>0</v>
      </c>
      <c r="AV53" s="75"/>
      <c r="AW53" s="76"/>
      <c r="AX53" s="72">
        <f t="shared" si="59"/>
        <v>0</v>
      </c>
      <c r="AY53" s="75"/>
      <c r="AZ53" s="76"/>
      <c r="BA53" s="72">
        <f t="shared" si="60"/>
        <v>0</v>
      </c>
      <c r="BB53" s="75"/>
      <c r="BC53" s="76"/>
      <c r="BD53" s="72">
        <f t="shared" si="61"/>
        <v>0</v>
      </c>
      <c r="BE53" s="75"/>
      <c r="BF53" s="76"/>
      <c r="BG53" s="72">
        <f t="shared" si="62"/>
        <v>0</v>
      </c>
      <c r="BH53" s="75"/>
      <c r="BI53" s="76"/>
      <c r="BJ53" s="72">
        <f t="shared" si="63"/>
        <v>0</v>
      </c>
      <c r="BK53" s="75"/>
      <c r="BL53" s="76"/>
      <c r="BM53" s="72">
        <f t="shared" si="64"/>
        <v>0</v>
      </c>
      <c r="BN53" s="75"/>
      <c r="BO53" s="76"/>
    </row>
    <row r="54" spans="1:67" ht="12.75" customHeight="1">
      <c r="A54" s="118" t="s">
        <v>43</v>
      </c>
      <c r="B54" s="237" t="s">
        <v>141</v>
      </c>
      <c r="C54" s="227">
        <f t="shared" si="44"/>
        <v>0</v>
      </c>
      <c r="D54" s="229"/>
      <c r="E54" s="229"/>
      <c r="F54" s="75">
        <v>0</v>
      </c>
      <c r="G54" s="76"/>
      <c r="H54" s="72">
        <f t="shared" si="45"/>
        <v>0</v>
      </c>
      <c r="I54" s="75"/>
      <c r="J54" s="76"/>
      <c r="K54" s="72">
        <f t="shared" si="46"/>
        <v>0</v>
      </c>
      <c r="L54" s="75"/>
      <c r="M54" s="76"/>
      <c r="N54" s="72">
        <f t="shared" si="47"/>
        <v>0</v>
      </c>
      <c r="O54" s="75"/>
      <c r="P54" s="76"/>
      <c r="Q54" s="72">
        <f t="shared" si="48"/>
        <v>0</v>
      </c>
      <c r="R54" s="75"/>
      <c r="S54" s="76"/>
      <c r="T54" s="72">
        <f t="shared" si="49"/>
        <v>0</v>
      </c>
      <c r="U54" s="75"/>
      <c r="V54" s="76"/>
      <c r="W54" s="72">
        <f t="shared" si="50"/>
        <v>0</v>
      </c>
      <c r="X54" s="75"/>
      <c r="Y54" s="76"/>
      <c r="Z54" s="72">
        <f t="shared" si="51"/>
        <v>0</v>
      </c>
      <c r="AA54" s="75"/>
      <c r="AB54" s="76"/>
      <c r="AC54" s="72">
        <f t="shared" si="52"/>
        <v>0</v>
      </c>
      <c r="AD54" s="75"/>
      <c r="AE54" s="76"/>
      <c r="AF54" s="72">
        <f t="shared" si="53"/>
        <v>0</v>
      </c>
      <c r="AG54" s="75"/>
      <c r="AH54" s="76"/>
      <c r="AI54" s="72">
        <f t="shared" si="54"/>
        <v>0</v>
      </c>
      <c r="AJ54" s="75"/>
      <c r="AK54" s="76"/>
      <c r="AL54" s="72">
        <f t="shared" si="55"/>
        <v>0</v>
      </c>
      <c r="AM54" s="75"/>
      <c r="AN54" s="76"/>
      <c r="AO54" s="72">
        <f t="shared" si="56"/>
        <v>0</v>
      </c>
      <c r="AP54" s="75"/>
      <c r="AQ54" s="76"/>
      <c r="AR54" s="72">
        <f t="shared" si="57"/>
        <v>0</v>
      </c>
      <c r="AS54" s="75"/>
      <c r="AT54" s="76"/>
      <c r="AU54" s="72">
        <f t="shared" si="58"/>
        <v>0</v>
      </c>
      <c r="AV54" s="75"/>
      <c r="AW54" s="76"/>
      <c r="AX54" s="72">
        <f t="shared" si="59"/>
        <v>0</v>
      </c>
      <c r="AY54" s="75"/>
      <c r="AZ54" s="76"/>
      <c r="BA54" s="72">
        <f t="shared" si="60"/>
        <v>0</v>
      </c>
      <c r="BB54" s="75"/>
      <c r="BC54" s="76"/>
      <c r="BD54" s="72">
        <f t="shared" si="61"/>
        <v>0</v>
      </c>
      <c r="BE54" s="75"/>
      <c r="BF54" s="76"/>
      <c r="BG54" s="72">
        <f t="shared" si="62"/>
        <v>0</v>
      </c>
      <c r="BH54" s="75"/>
      <c r="BI54" s="76"/>
      <c r="BJ54" s="72">
        <f t="shared" si="63"/>
        <v>0</v>
      </c>
      <c r="BK54" s="75"/>
      <c r="BL54" s="76"/>
      <c r="BM54" s="72">
        <f t="shared" si="64"/>
        <v>0</v>
      </c>
      <c r="BN54" s="75"/>
      <c r="BO54" s="76"/>
    </row>
    <row r="55" spans="1:67" ht="12.75" customHeight="1">
      <c r="A55" s="118" t="s">
        <v>44</v>
      </c>
      <c r="B55" s="237" t="s">
        <v>142</v>
      </c>
      <c r="C55" s="227">
        <f t="shared" si="44"/>
        <v>0</v>
      </c>
      <c r="D55" s="229"/>
      <c r="E55" s="229"/>
      <c r="F55" s="75">
        <v>0</v>
      </c>
      <c r="G55" s="76"/>
      <c r="H55" s="72">
        <f t="shared" si="45"/>
        <v>0</v>
      </c>
      <c r="I55" s="75"/>
      <c r="J55" s="76"/>
      <c r="K55" s="72">
        <f t="shared" si="46"/>
        <v>0</v>
      </c>
      <c r="L55" s="75"/>
      <c r="M55" s="76"/>
      <c r="N55" s="72">
        <f t="shared" si="47"/>
        <v>0</v>
      </c>
      <c r="O55" s="75"/>
      <c r="P55" s="76"/>
      <c r="Q55" s="72">
        <f t="shared" si="48"/>
        <v>0</v>
      </c>
      <c r="R55" s="75"/>
      <c r="S55" s="76"/>
      <c r="T55" s="72">
        <f t="shared" si="49"/>
        <v>0</v>
      </c>
      <c r="U55" s="75"/>
      <c r="V55" s="76"/>
      <c r="W55" s="72">
        <f t="shared" si="50"/>
        <v>0</v>
      </c>
      <c r="X55" s="75"/>
      <c r="Y55" s="76"/>
      <c r="Z55" s="72">
        <f t="shared" si="51"/>
        <v>0</v>
      </c>
      <c r="AA55" s="75"/>
      <c r="AB55" s="76"/>
      <c r="AC55" s="72">
        <f t="shared" si="52"/>
        <v>0</v>
      </c>
      <c r="AD55" s="75"/>
      <c r="AE55" s="76"/>
      <c r="AF55" s="72">
        <f t="shared" si="53"/>
        <v>0</v>
      </c>
      <c r="AG55" s="75"/>
      <c r="AH55" s="76"/>
      <c r="AI55" s="72">
        <f t="shared" si="54"/>
        <v>0</v>
      </c>
      <c r="AJ55" s="75"/>
      <c r="AK55" s="76"/>
      <c r="AL55" s="72">
        <f t="shared" si="55"/>
        <v>0</v>
      </c>
      <c r="AM55" s="75"/>
      <c r="AN55" s="76"/>
      <c r="AO55" s="72">
        <f t="shared" si="56"/>
        <v>0</v>
      </c>
      <c r="AP55" s="75"/>
      <c r="AQ55" s="76"/>
      <c r="AR55" s="72">
        <f t="shared" si="57"/>
        <v>0</v>
      </c>
      <c r="AS55" s="75"/>
      <c r="AT55" s="76"/>
      <c r="AU55" s="72">
        <f t="shared" si="58"/>
        <v>0</v>
      </c>
      <c r="AV55" s="75"/>
      <c r="AW55" s="76"/>
      <c r="AX55" s="72">
        <f t="shared" si="59"/>
        <v>0</v>
      </c>
      <c r="AY55" s="75"/>
      <c r="AZ55" s="76"/>
      <c r="BA55" s="72">
        <f t="shared" si="60"/>
        <v>0</v>
      </c>
      <c r="BB55" s="75"/>
      <c r="BC55" s="76"/>
      <c r="BD55" s="72">
        <f t="shared" si="61"/>
        <v>0</v>
      </c>
      <c r="BE55" s="75"/>
      <c r="BF55" s="76"/>
      <c r="BG55" s="72">
        <f t="shared" si="62"/>
        <v>0</v>
      </c>
      <c r="BH55" s="75"/>
      <c r="BI55" s="76"/>
      <c r="BJ55" s="72">
        <f t="shared" si="63"/>
        <v>0</v>
      </c>
      <c r="BK55" s="75"/>
      <c r="BL55" s="76"/>
      <c r="BM55" s="72">
        <f t="shared" si="64"/>
        <v>0</v>
      </c>
      <c r="BN55" s="75"/>
      <c r="BO55" s="76"/>
    </row>
    <row r="56" spans="1:67" ht="15" customHeight="1">
      <c r="A56" s="118" t="s">
        <v>45</v>
      </c>
      <c r="B56" s="237" t="s">
        <v>143</v>
      </c>
      <c r="C56" s="227">
        <f t="shared" si="44"/>
        <v>0</v>
      </c>
      <c r="D56" s="229"/>
      <c r="E56" s="229"/>
      <c r="F56" s="75">
        <v>0</v>
      </c>
      <c r="G56" s="76"/>
      <c r="H56" s="72">
        <f t="shared" si="45"/>
        <v>0</v>
      </c>
      <c r="I56" s="75"/>
      <c r="J56" s="76"/>
      <c r="K56" s="72">
        <f t="shared" si="46"/>
        <v>0</v>
      </c>
      <c r="L56" s="75"/>
      <c r="M56" s="76"/>
      <c r="N56" s="72">
        <f t="shared" si="47"/>
        <v>0</v>
      </c>
      <c r="O56" s="75"/>
      <c r="P56" s="76"/>
      <c r="Q56" s="72">
        <f t="shared" si="48"/>
        <v>0</v>
      </c>
      <c r="R56" s="75"/>
      <c r="S56" s="76"/>
      <c r="T56" s="72">
        <f t="shared" si="49"/>
        <v>0</v>
      </c>
      <c r="U56" s="75"/>
      <c r="V56" s="76"/>
      <c r="W56" s="72">
        <f t="shared" si="50"/>
        <v>0</v>
      </c>
      <c r="X56" s="75"/>
      <c r="Y56" s="76"/>
      <c r="Z56" s="72">
        <f t="shared" si="51"/>
        <v>0</v>
      </c>
      <c r="AA56" s="75"/>
      <c r="AB56" s="76"/>
      <c r="AC56" s="72">
        <f t="shared" si="52"/>
        <v>0</v>
      </c>
      <c r="AD56" s="75"/>
      <c r="AE56" s="76"/>
      <c r="AF56" s="72">
        <f t="shared" si="53"/>
        <v>0</v>
      </c>
      <c r="AG56" s="75"/>
      <c r="AH56" s="76"/>
      <c r="AI56" s="72">
        <f t="shared" si="54"/>
        <v>0</v>
      </c>
      <c r="AJ56" s="75"/>
      <c r="AK56" s="76"/>
      <c r="AL56" s="72">
        <f t="shared" si="55"/>
        <v>0</v>
      </c>
      <c r="AM56" s="75"/>
      <c r="AN56" s="76"/>
      <c r="AO56" s="72">
        <f t="shared" si="56"/>
        <v>0</v>
      </c>
      <c r="AP56" s="75"/>
      <c r="AQ56" s="76"/>
      <c r="AR56" s="72">
        <f t="shared" si="57"/>
        <v>0</v>
      </c>
      <c r="AS56" s="75"/>
      <c r="AT56" s="76"/>
      <c r="AU56" s="72">
        <f t="shared" si="58"/>
        <v>0</v>
      </c>
      <c r="AV56" s="75"/>
      <c r="AW56" s="76"/>
      <c r="AX56" s="72">
        <f t="shared" si="59"/>
        <v>0</v>
      </c>
      <c r="AY56" s="75"/>
      <c r="AZ56" s="76"/>
      <c r="BA56" s="72">
        <f t="shared" si="60"/>
        <v>0</v>
      </c>
      <c r="BB56" s="75"/>
      <c r="BC56" s="76"/>
      <c r="BD56" s="72">
        <f t="shared" si="61"/>
        <v>0</v>
      </c>
      <c r="BE56" s="75"/>
      <c r="BF56" s="76"/>
      <c r="BG56" s="72">
        <f t="shared" si="62"/>
        <v>0</v>
      </c>
      <c r="BH56" s="75"/>
      <c r="BI56" s="76"/>
      <c r="BJ56" s="72">
        <f t="shared" si="63"/>
        <v>0</v>
      </c>
      <c r="BK56" s="75"/>
      <c r="BL56" s="76"/>
      <c r="BM56" s="72">
        <f t="shared" si="64"/>
        <v>0</v>
      </c>
      <c r="BN56" s="75"/>
      <c r="BO56" s="76"/>
    </row>
    <row r="57" spans="1:67" ht="15" customHeight="1">
      <c r="A57" s="118" t="s">
        <v>46</v>
      </c>
      <c r="B57" s="237" t="s">
        <v>144</v>
      </c>
      <c r="C57" s="227">
        <f t="shared" si="44"/>
        <v>0</v>
      </c>
      <c r="D57" s="229"/>
      <c r="E57" s="229"/>
      <c r="F57" s="75">
        <v>0</v>
      </c>
      <c r="G57" s="76"/>
      <c r="H57" s="72">
        <f t="shared" si="45"/>
        <v>0</v>
      </c>
      <c r="I57" s="75"/>
      <c r="J57" s="76"/>
      <c r="K57" s="72">
        <f t="shared" si="46"/>
        <v>0</v>
      </c>
      <c r="L57" s="75"/>
      <c r="M57" s="76"/>
      <c r="N57" s="72">
        <f t="shared" si="47"/>
        <v>0</v>
      </c>
      <c r="O57" s="75"/>
      <c r="P57" s="76"/>
      <c r="Q57" s="72">
        <f t="shared" si="48"/>
        <v>0</v>
      </c>
      <c r="R57" s="75"/>
      <c r="S57" s="76"/>
      <c r="T57" s="72">
        <f t="shared" si="49"/>
        <v>0</v>
      </c>
      <c r="U57" s="75"/>
      <c r="V57" s="76"/>
      <c r="W57" s="72">
        <f t="shared" si="50"/>
        <v>0</v>
      </c>
      <c r="X57" s="75"/>
      <c r="Y57" s="76"/>
      <c r="Z57" s="72">
        <f t="shared" si="51"/>
        <v>0</v>
      </c>
      <c r="AA57" s="75"/>
      <c r="AB57" s="76"/>
      <c r="AC57" s="72">
        <f t="shared" si="52"/>
        <v>0</v>
      </c>
      <c r="AD57" s="75"/>
      <c r="AE57" s="76"/>
      <c r="AF57" s="72">
        <f t="shared" si="53"/>
        <v>0</v>
      </c>
      <c r="AG57" s="75"/>
      <c r="AH57" s="76"/>
      <c r="AI57" s="72">
        <f t="shared" si="54"/>
        <v>0</v>
      </c>
      <c r="AJ57" s="75"/>
      <c r="AK57" s="76"/>
      <c r="AL57" s="72">
        <f t="shared" si="55"/>
        <v>0</v>
      </c>
      <c r="AM57" s="75"/>
      <c r="AN57" s="76"/>
      <c r="AO57" s="72">
        <f t="shared" si="56"/>
        <v>0</v>
      </c>
      <c r="AP57" s="75"/>
      <c r="AQ57" s="76"/>
      <c r="AR57" s="72">
        <f t="shared" si="57"/>
        <v>0</v>
      </c>
      <c r="AS57" s="75"/>
      <c r="AT57" s="76"/>
      <c r="AU57" s="72">
        <f t="shared" si="58"/>
        <v>0</v>
      </c>
      <c r="AV57" s="75"/>
      <c r="AW57" s="76"/>
      <c r="AX57" s="72">
        <f t="shared" si="59"/>
        <v>0</v>
      </c>
      <c r="AY57" s="75"/>
      <c r="AZ57" s="76"/>
      <c r="BA57" s="72">
        <f t="shared" si="60"/>
        <v>0</v>
      </c>
      <c r="BB57" s="75"/>
      <c r="BC57" s="76"/>
      <c r="BD57" s="72">
        <f t="shared" si="61"/>
        <v>0</v>
      </c>
      <c r="BE57" s="75"/>
      <c r="BF57" s="76"/>
      <c r="BG57" s="72">
        <f t="shared" si="62"/>
        <v>0</v>
      </c>
      <c r="BH57" s="75"/>
      <c r="BI57" s="76"/>
      <c r="BJ57" s="72">
        <f t="shared" si="63"/>
        <v>0</v>
      </c>
      <c r="BK57" s="75"/>
      <c r="BL57" s="76"/>
      <c r="BM57" s="72">
        <f t="shared" si="64"/>
        <v>0</v>
      </c>
      <c r="BN57" s="75"/>
      <c r="BO57" s="76"/>
    </row>
    <row r="58" spans="1:67" ht="15" customHeight="1">
      <c r="A58" s="118" t="s">
        <v>47</v>
      </c>
      <c r="B58" s="237" t="s">
        <v>145</v>
      </c>
      <c r="C58" s="227">
        <f t="shared" si="44"/>
        <v>0</v>
      </c>
      <c r="D58" s="229"/>
      <c r="E58" s="229"/>
      <c r="F58" s="75"/>
      <c r="G58" s="76"/>
      <c r="H58" s="72">
        <f t="shared" si="45"/>
        <v>0</v>
      </c>
      <c r="I58" s="75"/>
      <c r="J58" s="76"/>
      <c r="K58" s="72">
        <f t="shared" si="46"/>
        <v>0</v>
      </c>
      <c r="L58" s="75"/>
      <c r="M58" s="76"/>
      <c r="N58" s="72">
        <f t="shared" si="47"/>
        <v>0</v>
      </c>
      <c r="O58" s="75"/>
      <c r="P58" s="76"/>
      <c r="Q58" s="72">
        <f t="shared" si="48"/>
        <v>0</v>
      </c>
      <c r="R58" s="75"/>
      <c r="S58" s="76"/>
      <c r="T58" s="72">
        <f t="shared" si="49"/>
        <v>0</v>
      </c>
      <c r="U58" s="75"/>
      <c r="V58" s="76"/>
      <c r="W58" s="72">
        <f t="shared" si="50"/>
        <v>0</v>
      </c>
      <c r="X58" s="75"/>
      <c r="Y58" s="76"/>
      <c r="Z58" s="72">
        <f t="shared" si="51"/>
        <v>0</v>
      </c>
      <c r="AA58" s="75"/>
      <c r="AB58" s="76"/>
      <c r="AC58" s="72">
        <f t="shared" si="52"/>
        <v>0</v>
      </c>
      <c r="AD58" s="75"/>
      <c r="AE58" s="76"/>
      <c r="AF58" s="72">
        <f t="shared" si="53"/>
        <v>0</v>
      </c>
      <c r="AG58" s="75"/>
      <c r="AH58" s="76"/>
      <c r="AI58" s="72">
        <f t="shared" si="54"/>
        <v>0</v>
      </c>
      <c r="AJ58" s="75"/>
      <c r="AK58" s="76"/>
      <c r="AL58" s="72">
        <f t="shared" si="55"/>
        <v>0</v>
      </c>
      <c r="AM58" s="75"/>
      <c r="AN58" s="76"/>
      <c r="AO58" s="72">
        <f t="shared" si="56"/>
        <v>0</v>
      </c>
      <c r="AP58" s="75"/>
      <c r="AQ58" s="76"/>
      <c r="AR58" s="72">
        <f t="shared" si="57"/>
        <v>0</v>
      </c>
      <c r="AS58" s="75"/>
      <c r="AT58" s="76"/>
      <c r="AU58" s="72">
        <f t="shared" si="58"/>
        <v>0</v>
      </c>
      <c r="AV58" s="75"/>
      <c r="AW58" s="76"/>
      <c r="AX58" s="72">
        <f t="shared" si="59"/>
        <v>0</v>
      </c>
      <c r="AY58" s="75"/>
      <c r="AZ58" s="76"/>
      <c r="BA58" s="72">
        <f t="shared" si="60"/>
        <v>0</v>
      </c>
      <c r="BB58" s="75"/>
      <c r="BC58" s="76"/>
      <c r="BD58" s="72">
        <f t="shared" si="61"/>
        <v>0</v>
      </c>
      <c r="BE58" s="75"/>
      <c r="BF58" s="76"/>
      <c r="BG58" s="72">
        <f t="shared" si="62"/>
        <v>0</v>
      </c>
      <c r="BH58" s="75"/>
      <c r="BI58" s="76"/>
      <c r="BJ58" s="72">
        <f t="shared" si="63"/>
        <v>0</v>
      </c>
      <c r="BK58" s="75"/>
      <c r="BL58" s="76"/>
      <c r="BM58" s="72">
        <f t="shared" si="64"/>
        <v>0</v>
      </c>
      <c r="BN58" s="75"/>
      <c r="BO58" s="76"/>
    </row>
    <row r="59" spans="1:67" ht="15" customHeight="1">
      <c r="A59" s="118" t="s">
        <v>48</v>
      </c>
      <c r="B59" s="74" t="s">
        <v>146</v>
      </c>
      <c r="C59" s="227">
        <f t="shared" si="44"/>
        <v>0</v>
      </c>
      <c r="D59" s="229"/>
      <c r="E59" s="229"/>
      <c r="F59" s="75">
        <v>0</v>
      </c>
      <c r="G59" s="76"/>
      <c r="H59" s="72">
        <f t="shared" si="45"/>
        <v>0</v>
      </c>
      <c r="I59" s="75"/>
      <c r="J59" s="76"/>
      <c r="K59" s="72">
        <f t="shared" si="46"/>
        <v>0</v>
      </c>
      <c r="L59" s="75"/>
      <c r="M59" s="76"/>
      <c r="N59" s="72">
        <f t="shared" si="47"/>
        <v>0</v>
      </c>
      <c r="O59" s="75"/>
      <c r="P59" s="76"/>
      <c r="Q59" s="72">
        <f t="shared" si="48"/>
        <v>0</v>
      </c>
      <c r="R59" s="75"/>
      <c r="S59" s="76"/>
      <c r="T59" s="72">
        <f t="shared" si="49"/>
        <v>0</v>
      </c>
      <c r="U59" s="75"/>
      <c r="V59" s="76"/>
      <c r="W59" s="72">
        <f t="shared" si="50"/>
        <v>0</v>
      </c>
      <c r="X59" s="75"/>
      <c r="Y59" s="76"/>
      <c r="Z59" s="72">
        <f t="shared" si="51"/>
        <v>0</v>
      </c>
      <c r="AA59" s="75"/>
      <c r="AB59" s="76"/>
      <c r="AC59" s="72">
        <f t="shared" si="52"/>
        <v>0</v>
      </c>
      <c r="AD59" s="75"/>
      <c r="AE59" s="76"/>
      <c r="AF59" s="72">
        <f t="shared" si="53"/>
        <v>0</v>
      </c>
      <c r="AG59" s="75"/>
      <c r="AH59" s="76"/>
      <c r="AI59" s="72">
        <f t="shared" si="54"/>
        <v>0</v>
      </c>
      <c r="AJ59" s="75"/>
      <c r="AK59" s="76"/>
      <c r="AL59" s="72">
        <f t="shared" si="55"/>
        <v>0</v>
      </c>
      <c r="AM59" s="75"/>
      <c r="AN59" s="76"/>
      <c r="AO59" s="72">
        <f t="shared" si="56"/>
        <v>0</v>
      </c>
      <c r="AP59" s="75"/>
      <c r="AQ59" s="76"/>
      <c r="AR59" s="72">
        <f t="shared" si="57"/>
        <v>0</v>
      </c>
      <c r="AS59" s="75"/>
      <c r="AT59" s="76"/>
      <c r="AU59" s="72">
        <f t="shared" si="58"/>
        <v>0</v>
      </c>
      <c r="AV59" s="75"/>
      <c r="AW59" s="76"/>
      <c r="AX59" s="72">
        <f t="shared" si="59"/>
        <v>0</v>
      </c>
      <c r="AY59" s="75"/>
      <c r="AZ59" s="76"/>
      <c r="BA59" s="72">
        <f t="shared" si="60"/>
        <v>0</v>
      </c>
      <c r="BB59" s="75"/>
      <c r="BC59" s="76"/>
      <c r="BD59" s="72">
        <f t="shared" si="61"/>
        <v>0</v>
      </c>
      <c r="BE59" s="75"/>
      <c r="BF59" s="76"/>
      <c r="BG59" s="72">
        <f t="shared" si="62"/>
        <v>0</v>
      </c>
      <c r="BH59" s="75"/>
      <c r="BI59" s="76"/>
      <c r="BJ59" s="72">
        <f t="shared" si="63"/>
        <v>0</v>
      </c>
      <c r="BK59" s="75"/>
      <c r="BL59" s="76"/>
      <c r="BM59" s="72">
        <f t="shared" si="64"/>
        <v>0</v>
      </c>
      <c r="BN59" s="75"/>
      <c r="BO59" s="76"/>
    </row>
    <row r="60" spans="1:67" ht="15" customHeight="1">
      <c r="A60" s="118" t="s">
        <v>49</v>
      </c>
      <c r="B60" s="74" t="s">
        <v>147</v>
      </c>
      <c r="C60" s="227">
        <f t="shared" si="44"/>
        <v>0</v>
      </c>
      <c r="D60" s="229"/>
      <c r="E60" s="229"/>
      <c r="F60" s="75">
        <v>0</v>
      </c>
      <c r="G60" s="76"/>
      <c r="H60" s="72">
        <f t="shared" si="45"/>
        <v>0</v>
      </c>
      <c r="I60" s="75"/>
      <c r="J60" s="76"/>
      <c r="K60" s="72">
        <f t="shared" si="46"/>
        <v>0</v>
      </c>
      <c r="L60" s="75"/>
      <c r="M60" s="76"/>
      <c r="N60" s="72">
        <f t="shared" si="47"/>
        <v>0</v>
      </c>
      <c r="O60" s="75"/>
      <c r="P60" s="76"/>
      <c r="Q60" s="72">
        <f t="shared" si="48"/>
        <v>0</v>
      </c>
      <c r="R60" s="75"/>
      <c r="S60" s="76"/>
      <c r="T60" s="72">
        <f t="shared" si="49"/>
        <v>0</v>
      </c>
      <c r="U60" s="75"/>
      <c r="V60" s="76"/>
      <c r="W60" s="72">
        <f t="shared" si="50"/>
        <v>0</v>
      </c>
      <c r="X60" s="75"/>
      <c r="Y60" s="76"/>
      <c r="Z60" s="72">
        <f t="shared" si="51"/>
        <v>0</v>
      </c>
      <c r="AA60" s="75"/>
      <c r="AB60" s="76"/>
      <c r="AC60" s="72">
        <f t="shared" si="52"/>
        <v>0</v>
      </c>
      <c r="AD60" s="75"/>
      <c r="AE60" s="76"/>
      <c r="AF60" s="72">
        <f t="shared" si="53"/>
        <v>0</v>
      </c>
      <c r="AG60" s="75"/>
      <c r="AH60" s="76"/>
      <c r="AI60" s="72">
        <f t="shared" si="54"/>
        <v>0</v>
      </c>
      <c r="AJ60" s="75"/>
      <c r="AK60" s="76"/>
      <c r="AL60" s="72">
        <f t="shared" si="55"/>
        <v>0</v>
      </c>
      <c r="AM60" s="75"/>
      <c r="AN60" s="76"/>
      <c r="AO60" s="72">
        <f t="shared" si="56"/>
        <v>0</v>
      </c>
      <c r="AP60" s="75"/>
      <c r="AQ60" s="76"/>
      <c r="AR60" s="72">
        <f t="shared" si="57"/>
        <v>0</v>
      </c>
      <c r="AS60" s="75"/>
      <c r="AT60" s="76"/>
      <c r="AU60" s="72">
        <f t="shared" si="58"/>
        <v>0</v>
      </c>
      <c r="AV60" s="75"/>
      <c r="AW60" s="76"/>
      <c r="AX60" s="72">
        <f t="shared" si="59"/>
        <v>0</v>
      </c>
      <c r="AY60" s="75"/>
      <c r="AZ60" s="76"/>
      <c r="BA60" s="72">
        <f t="shared" si="60"/>
        <v>0</v>
      </c>
      <c r="BB60" s="75"/>
      <c r="BC60" s="76"/>
      <c r="BD60" s="72">
        <f t="shared" si="61"/>
        <v>0</v>
      </c>
      <c r="BE60" s="75"/>
      <c r="BF60" s="76"/>
      <c r="BG60" s="72">
        <f t="shared" si="62"/>
        <v>0</v>
      </c>
      <c r="BH60" s="75"/>
      <c r="BI60" s="76"/>
      <c r="BJ60" s="72">
        <f t="shared" si="63"/>
        <v>0</v>
      </c>
      <c r="BK60" s="75"/>
      <c r="BL60" s="76"/>
      <c r="BM60" s="72">
        <f t="shared" si="64"/>
        <v>0</v>
      </c>
      <c r="BN60" s="75"/>
      <c r="BO60" s="76"/>
    </row>
    <row r="61" spans="1:67" ht="15" customHeight="1">
      <c r="A61" s="118" t="s">
        <v>50</v>
      </c>
      <c r="B61" s="74" t="s">
        <v>148</v>
      </c>
      <c r="C61" s="227">
        <f t="shared" si="44"/>
        <v>0</v>
      </c>
      <c r="D61" s="229"/>
      <c r="E61" s="229"/>
      <c r="F61" s="75">
        <v>0</v>
      </c>
      <c r="G61" s="76"/>
      <c r="H61" s="72">
        <f t="shared" si="45"/>
        <v>0</v>
      </c>
      <c r="I61" s="75"/>
      <c r="J61" s="76"/>
      <c r="K61" s="72">
        <f t="shared" si="46"/>
        <v>0</v>
      </c>
      <c r="L61" s="75"/>
      <c r="M61" s="76"/>
      <c r="N61" s="72">
        <f t="shared" si="47"/>
        <v>0</v>
      </c>
      <c r="O61" s="75"/>
      <c r="P61" s="76"/>
      <c r="Q61" s="72">
        <f t="shared" si="48"/>
        <v>0</v>
      </c>
      <c r="R61" s="75"/>
      <c r="S61" s="76"/>
      <c r="T61" s="72">
        <f t="shared" si="49"/>
        <v>0</v>
      </c>
      <c r="U61" s="75"/>
      <c r="V61" s="76"/>
      <c r="W61" s="72">
        <f t="shared" si="50"/>
        <v>0</v>
      </c>
      <c r="X61" s="75"/>
      <c r="Y61" s="76"/>
      <c r="Z61" s="72">
        <f t="shared" si="51"/>
        <v>0</v>
      </c>
      <c r="AA61" s="75"/>
      <c r="AB61" s="76"/>
      <c r="AC61" s="72">
        <f t="shared" si="52"/>
        <v>0</v>
      </c>
      <c r="AD61" s="75"/>
      <c r="AE61" s="76"/>
      <c r="AF61" s="72">
        <f t="shared" si="53"/>
        <v>0</v>
      </c>
      <c r="AG61" s="75"/>
      <c r="AH61" s="76"/>
      <c r="AI61" s="72">
        <f t="shared" si="54"/>
        <v>0</v>
      </c>
      <c r="AJ61" s="75"/>
      <c r="AK61" s="76"/>
      <c r="AL61" s="72">
        <f t="shared" si="55"/>
        <v>0</v>
      </c>
      <c r="AM61" s="75"/>
      <c r="AN61" s="76"/>
      <c r="AO61" s="72">
        <f t="shared" si="56"/>
        <v>0</v>
      </c>
      <c r="AP61" s="75"/>
      <c r="AQ61" s="76"/>
      <c r="AR61" s="72">
        <f t="shared" si="57"/>
        <v>0</v>
      </c>
      <c r="AS61" s="75"/>
      <c r="AT61" s="76"/>
      <c r="AU61" s="72">
        <f t="shared" si="58"/>
        <v>0</v>
      </c>
      <c r="AV61" s="75"/>
      <c r="AW61" s="76"/>
      <c r="AX61" s="72">
        <f t="shared" si="59"/>
        <v>0</v>
      </c>
      <c r="AY61" s="75"/>
      <c r="AZ61" s="76"/>
      <c r="BA61" s="72">
        <f t="shared" si="60"/>
        <v>0</v>
      </c>
      <c r="BB61" s="75"/>
      <c r="BC61" s="76"/>
      <c r="BD61" s="72">
        <f t="shared" si="61"/>
        <v>0</v>
      </c>
      <c r="BE61" s="75"/>
      <c r="BF61" s="76"/>
      <c r="BG61" s="72">
        <f t="shared" si="62"/>
        <v>0</v>
      </c>
      <c r="BH61" s="75"/>
      <c r="BI61" s="76"/>
      <c r="BJ61" s="72">
        <f t="shared" si="63"/>
        <v>0</v>
      </c>
      <c r="BK61" s="75"/>
      <c r="BL61" s="76"/>
      <c r="BM61" s="72">
        <f t="shared" si="64"/>
        <v>0</v>
      </c>
      <c r="BN61" s="75"/>
      <c r="BO61" s="76"/>
    </row>
    <row r="62" spans="1:67" ht="15" customHeight="1">
      <c r="A62" s="118" t="s">
        <v>51</v>
      </c>
      <c r="B62" s="74" t="s">
        <v>149</v>
      </c>
      <c r="C62" s="227">
        <f t="shared" si="44"/>
        <v>0</v>
      </c>
      <c r="D62" s="229"/>
      <c r="E62" s="229"/>
      <c r="F62" s="75">
        <v>0</v>
      </c>
      <c r="G62" s="76"/>
      <c r="H62" s="72">
        <f t="shared" si="45"/>
        <v>0</v>
      </c>
      <c r="I62" s="75"/>
      <c r="J62" s="76"/>
      <c r="K62" s="72">
        <f t="shared" si="46"/>
        <v>0</v>
      </c>
      <c r="L62" s="75"/>
      <c r="M62" s="76"/>
      <c r="N62" s="72">
        <f t="shared" si="47"/>
        <v>0</v>
      </c>
      <c r="O62" s="75"/>
      <c r="P62" s="76"/>
      <c r="Q62" s="72">
        <f t="shared" si="48"/>
        <v>0</v>
      </c>
      <c r="R62" s="75"/>
      <c r="S62" s="76"/>
      <c r="T62" s="72">
        <f t="shared" si="49"/>
        <v>0</v>
      </c>
      <c r="U62" s="75"/>
      <c r="V62" s="76"/>
      <c r="W62" s="72">
        <f t="shared" si="50"/>
        <v>0</v>
      </c>
      <c r="X62" s="75"/>
      <c r="Y62" s="76"/>
      <c r="Z62" s="72">
        <f t="shared" si="51"/>
        <v>0</v>
      </c>
      <c r="AA62" s="75"/>
      <c r="AB62" s="76"/>
      <c r="AC62" s="72">
        <f t="shared" si="52"/>
        <v>0</v>
      </c>
      <c r="AD62" s="75"/>
      <c r="AE62" s="76"/>
      <c r="AF62" s="72">
        <f t="shared" si="53"/>
        <v>0</v>
      </c>
      <c r="AG62" s="75"/>
      <c r="AH62" s="76"/>
      <c r="AI62" s="72">
        <f t="shared" si="54"/>
        <v>0</v>
      </c>
      <c r="AJ62" s="75"/>
      <c r="AK62" s="76"/>
      <c r="AL62" s="72">
        <f t="shared" si="55"/>
        <v>0</v>
      </c>
      <c r="AM62" s="75"/>
      <c r="AN62" s="76"/>
      <c r="AO62" s="72">
        <f t="shared" si="56"/>
        <v>0</v>
      </c>
      <c r="AP62" s="75"/>
      <c r="AQ62" s="76"/>
      <c r="AR62" s="72">
        <f t="shared" si="57"/>
        <v>0</v>
      </c>
      <c r="AS62" s="75"/>
      <c r="AT62" s="76"/>
      <c r="AU62" s="72">
        <f t="shared" si="58"/>
        <v>0</v>
      </c>
      <c r="AV62" s="75"/>
      <c r="AW62" s="76"/>
      <c r="AX62" s="72">
        <f t="shared" si="59"/>
        <v>0</v>
      </c>
      <c r="AY62" s="75"/>
      <c r="AZ62" s="76"/>
      <c r="BA62" s="72">
        <f t="shared" si="60"/>
        <v>0</v>
      </c>
      <c r="BB62" s="75"/>
      <c r="BC62" s="76"/>
      <c r="BD62" s="72">
        <f t="shared" si="61"/>
        <v>0</v>
      </c>
      <c r="BE62" s="75"/>
      <c r="BF62" s="76"/>
      <c r="BG62" s="72">
        <f t="shared" si="62"/>
        <v>0</v>
      </c>
      <c r="BH62" s="75"/>
      <c r="BI62" s="76"/>
      <c r="BJ62" s="72">
        <f t="shared" si="63"/>
        <v>0</v>
      </c>
      <c r="BK62" s="75"/>
      <c r="BL62" s="76"/>
      <c r="BM62" s="72">
        <f t="shared" si="64"/>
        <v>0</v>
      </c>
      <c r="BN62" s="75"/>
      <c r="BO62" s="76"/>
    </row>
    <row r="63" spans="1:67" ht="15" customHeight="1">
      <c r="A63" s="118" t="s">
        <v>52</v>
      </c>
      <c r="B63" s="74" t="s">
        <v>150</v>
      </c>
      <c r="C63" s="227">
        <f t="shared" si="44"/>
        <v>0</v>
      </c>
      <c r="D63" s="229"/>
      <c r="E63" s="229"/>
      <c r="F63" s="75">
        <v>0</v>
      </c>
      <c r="G63" s="76"/>
      <c r="H63" s="72">
        <f t="shared" si="45"/>
        <v>0</v>
      </c>
      <c r="I63" s="75"/>
      <c r="J63" s="76"/>
      <c r="K63" s="72">
        <f t="shared" si="46"/>
        <v>0</v>
      </c>
      <c r="L63" s="75"/>
      <c r="M63" s="76"/>
      <c r="N63" s="72">
        <f t="shared" si="47"/>
        <v>0</v>
      </c>
      <c r="O63" s="75"/>
      <c r="P63" s="76"/>
      <c r="Q63" s="72">
        <f t="shared" si="48"/>
        <v>0</v>
      </c>
      <c r="R63" s="75"/>
      <c r="S63" s="76"/>
      <c r="T63" s="72">
        <f t="shared" si="49"/>
        <v>0</v>
      </c>
      <c r="U63" s="75"/>
      <c r="V63" s="76"/>
      <c r="W63" s="72">
        <f t="shared" si="50"/>
        <v>0</v>
      </c>
      <c r="X63" s="75"/>
      <c r="Y63" s="76"/>
      <c r="Z63" s="72">
        <f t="shared" si="51"/>
        <v>0</v>
      </c>
      <c r="AA63" s="75"/>
      <c r="AB63" s="76"/>
      <c r="AC63" s="72">
        <f t="shared" si="52"/>
        <v>0</v>
      </c>
      <c r="AD63" s="75"/>
      <c r="AE63" s="76"/>
      <c r="AF63" s="72">
        <f t="shared" si="53"/>
        <v>0</v>
      </c>
      <c r="AG63" s="75"/>
      <c r="AH63" s="76"/>
      <c r="AI63" s="72">
        <f t="shared" si="54"/>
        <v>0</v>
      </c>
      <c r="AJ63" s="75"/>
      <c r="AK63" s="76"/>
      <c r="AL63" s="72">
        <f t="shared" si="55"/>
        <v>0</v>
      </c>
      <c r="AM63" s="75"/>
      <c r="AN63" s="76"/>
      <c r="AO63" s="72">
        <f t="shared" si="56"/>
        <v>0</v>
      </c>
      <c r="AP63" s="75"/>
      <c r="AQ63" s="76"/>
      <c r="AR63" s="72">
        <f t="shared" si="57"/>
        <v>0</v>
      </c>
      <c r="AS63" s="75"/>
      <c r="AT63" s="76"/>
      <c r="AU63" s="72">
        <f t="shared" si="58"/>
        <v>0</v>
      </c>
      <c r="AV63" s="75"/>
      <c r="AW63" s="76"/>
      <c r="AX63" s="72">
        <f t="shared" si="59"/>
        <v>0</v>
      </c>
      <c r="AY63" s="75"/>
      <c r="AZ63" s="76"/>
      <c r="BA63" s="72">
        <f t="shared" si="60"/>
        <v>0</v>
      </c>
      <c r="BB63" s="75"/>
      <c r="BC63" s="76"/>
      <c r="BD63" s="72">
        <f t="shared" si="61"/>
        <v>0</v>
      </c>
      <c r="BE63" s="75"/>
      <c r="BF63" s="76"/>
      <c r="BG63" s="72">
        <f t="shared" si="62"/>
        <v>0</v>
      </c>
      <c r="BH63" s="75"/>
      <c r="BI63" s="76"/>
      <c r="BJ63" s="72">
        <f t="shared" si="63"/>
        <v>0</v>
      </c>
      <c r="BK63" s="75"/>
      <c r="BL63" s="76"/>
      <c r="BM63" s="72">
        <f t="shared" si="64"/>
        <v>0</v>
      </c>
      <c r="BN63" s="75"/>
      <c r="BO63" s="76"/>
    </row>
    <row r="64" spans="1:67" ht="15" customHeight="1">
      <c r="A64" s="118" t="s">
        <v>53</v>
      </c>
      <c r="B64" s="74" t="s">
        <v>151</v>
      </c>
      <c r="C64" s="227">
        <f t="shared" si="44"/>
        <v>0</v>
      </c>
      <c r="D64" s="229"/>
      <c r="E64" s="229"/>
      <c r="F64" s="75">
        <v>0</v>
      </c>
      <c r="G64" s="76"/>
      <c r="H64" s="72">
        <f t="shared" si="45"/>
        <v>0</v>
      </c>
      <c r="I64" s="75"/>
      <c r="J64" s="76"/>
      <c r="K64" s="72">
        <f t="shared" si="46"/>
        <v>0</v>
      </c>
      <c r="L64" s="75"/>
      <c r="M64" s="76"/>
      <c r="N64" s="72">
        <f t="shared" si="47"/>
        <v>0</v>
      </c>
      <c r="O64" s="75"/>
      <c r="P64" s="76"/>
      <c r="Q64" s="72">
        <f t="shared" si="48"/>
        <v>0</v>
      </c>
      <c r="R64" s="75"/>
      <c r="S64" s="76"/>
      <c r="T64" s="72">
        <f t="shared" si="49"/>
        <v>0</v>
      </c>
      <c r="U64" s="75"/>
      <c r="V64" s="76"/>
      <c r="W64" s="72">
        <f t="shared" si="50"/>
        <v>0</v>
      </c>
      <c r="X64" s="75"/>
      <c r="Y64" s="76"/>
      <c r="Z64" s="72">
        <f t="shared" si="51"/>
        <v>0</v>
      </c>
      <c r="AA64" s="75"/>
      <c r="AB64" s="76"/>
      <c r="AC64" s="72">
        <f t="shared" si="52"/>
        <v>0</v>
      </c>
      <c r="AD64" s="75"/>
      <c r="AE64" s="76"/>
      <c r="AF64" s="72">
        <f t="shared" si="53"/>
        <v>0</v>
      </c>
      <c r="AG64" s="75"/>
      <c r="AH64" s="76"/>
      <c r="AI64" s="72">
        <f t="shared" si="54"/>
        <v>0</v>
      </c>
      <c r="AJ64" s="75"/>
      <c r="AK64" s="76"/>
      <c r="AL64" s="72">
        <f t="shared" si="55"/>
        <v>0</v>
      </c>
      <c r="AM64" s="75"/>
      <c r="AN64" s="76"/>
      <c r="AO64" s="72">
        <f t="shared" si="56"/>
        <v>0</v>
      </c>
      <c r="AP64" s="75"/>
      <c r="AQ64" s="76"/>
      <c r="AR64" s="72">
        <f t="shared" si="57"/>
        <v>0</v>
      </c>
      <c r="AS64" s="75"/>
      <c r="AT64" s="76"/>
      <c r="AU64" s="72">
        <f t="shared" si="58"/>
        <v>0</v>
      </c>
      <c r="AV64" s="75"/>
      <c r="AW64" s="76"/>
      <c r="AX64" s="72">
        <f t="shared" si="59"/>
        <v>0</v>
      </c>
      <c r="AY64" s="75"/>
      <c r="AZ64" s="76"/>
      <c r="BA64" s="72">
        <f t="shared" si="60"/>
        <v>0</v>
      </c>
      <c r="BB64" s="75"/>
      <c r="BC64" s="76"/>
      <c r="BD64" s="72">
        <f t="shared" si="61"/>
        <v>0</v>
      </c>
      <c r="BE64" s="75"/>
      <c r="BF64" s="76"/>
      <c r="BG64" s="72">
        <f t="shared" si="62"/>
        <v>0</v>
      </c>
      <c r="BH64" s="75"/>
      <c r="BI64" s="76"/>
      <c r="BJ64" s="72">
        <f t="shared" si="63"/>
        <v>0</v>
      </c>
      <c r="BK64" s="75"/>
      <c r="BL64" s="76"/>
      <c r="BM64" s="72">
        <f t="shared" si="64"/>
        <v>0</v>
      </c>
      <c r="BN64" s="75"/>
      <c r="BO64" s="76"/>
    </row>
    <row r="65" spans="1:67" ht="15" customHeight="1">
      <c r="A65" s="118" t="s">
        <v>54</v>
      </c>
      <c r="B65" s="74" t="s">
        <v>152</v>
      </c>
      <c r="C65" s="227">
        <f t="shared" si="44"/>
        <v>0</v>
      </c>
      <c r="D65" s="229"/>
      <c r="E65" s="229"/>
      <c r="F65" s="75">
        <v>0</v>
      </c>
      <c r="G65" s="76"/>
      <c r="H65" s="72">
        <f t="shared" si="45"/>
        <v>0</v>
      </c>
      <c r="I65" s="75"/>
      <c r="J65" s="76"/>
      <c r="K65" s="72">
        <f t="shared" si="46"/>
        <v>0</v>
      </c>
      <c r="L65" s="75"/>
      <c r="M65" s="76"/>
      <c r="N65" s="72">
        <f t="shared" si="47"/>
        <v>0</v>
      </c>
      <c r="O65" s="75"/>
      <c r="P65" s="76"/>
      <c r="Q65" s="72">
        <f t="shared" si="48"/>
        <v>0</v>
      </c>
      <c r="R65" s="75"/>
      <c r="S65" s="76"/>
      <c r="T65" s="72">
        <f t="shared" si="49"/>
        <v>0</v>
      </c>
      <c r="U65" s="75"/>
      <c r="V65" s="76"/>
      <c r="W65" s="72">
        <f t="shared" si="50"/>
        <v>0</v>
      </c>
      <c r="X65" s="75"/>
      <c r="Y65" s="76"/>
      <c r="Z65" s="72">
        <f t="shared" si="51"/>
        <v>0</v>
      </c>
      <c r="AA65" s="75"/>
      <c r="AB65" s="76"/>
      <c r="AC65" s="72">
        <f t="shared" si="52"/>
        <v>0</v>
      </c>
      <c r="AD65" s="75"/>
      <c r="AE65" s="76"/>
      <c r="AF65" s="72">
        <f t="shared" si="53"/>
        <v>0</v>
      </c>
      <c r="AG65" s="75"/>
      <c r="AH65" s="76"/>
      <c r="AI65" s="72">
        <f t="shared" si="54"/>
        <v>0</v>
      </c>
      <c r="AJ65" s="75"/>
      <c r="AK65" s="76"/>
      <c r="AL65" s="72">
        <f t="shared" si="55"/>
        <v>0</v>
      </c>
      <c r="AM65" s="75"/>
      <c r="AN65" s="76"/>
      <c r="AO65" s="72">
        <f t="shared" si="56"/>
        <v>0</v>
      </c>
      <c r="AP65" s="75"/>
      <c r="AQ65" s="76"/>
      <c r="AR65" s="72">
        <f t="shared" si="57"/>
        <v>0</v>
      </c>
      <c r="AS65" s="75"/>
      <c r="AT65" s="76"/>
      <c r="AU65" s="72">
        <f t="shared" si="58"/>
        <v>0</v>
      </c>
      <c r="AV65" s="75"/>
      <c r="AW65" s="76"/>
      <c r="AX65" s="72">
        <f t="shared" si="59"/>
        <v>0</v>
      </c>
      <c r="AY65" s="75"/>
      <c r="AZ65" s="76"/>
      <c r="BA65" s="72">
        <f t="shared" si="60"/>
        <v>0</v>
      </c>
      <c r="BB65" s="75"/>
      <c r="BC65" s="76"/>
      <c r="BD65" s="72">
        <f t="shared" si="61"/>
        <v>0</v>
      </c>
      <c r="BE65" s="75"/>
      <c r="BF65" s="76"/>
      <c r="BG65" s="72">
        <f t="shared" si="62"/>
        <v>0</v>
      </c>
      <c r="BH65" s="75"/>
      <c r="BI65" s="76"/>
      <c r="BJ65" s="72">
        <f t="shared" si="63"/>
        <v>0</v>
      </c>
      <c r="BK65" s="75"/>
      <c r="BL65" s="76"/>
      <c r="BM65" s="72">
        <f t="shared" si="64"/>
        <v>0</v>
      </c>
      <c r="BN65" s="75"/>
      <c r="BO65" s="76"/>
    </row>
    <row r="66" spans="1:67" ht="14.25" customHeight="1">
      <c r="A66" s="118" t="s">
        <v>55</v>
      </c>
      <c r="B66" s="237" t="s">
        <v>153</v>
      </c>
      <c r="C66" s="227">
        <f t="shared" si="44"/>
        <v>0</v>
      </c>
      <c r="D66" s="229"/>
      <c r="E66" s="229"/>
      <c r="F66" s="75">
        <v>0</v>
      </c>
      <c r="G66" s="76"/>
      <c r="H66" s="72">
        <f t="shared" si="45"/>
        <v>0</v>
      </c>
      <c r="I66" s="75"/>
      <c r="J66" s="76"/>
      <c r="K66" s="72">
        <f t="shared" si="46"/>
        <v>0</v>
      </c>
      <c r="L66" s="75"/>
      <c r="M66" s="76"/>
      <c r="N66" s="72">
        <f t="shared" si="47"/>
        <v>0</v>
      </c>
      <c r="O66" s="75"/>
      <c r="P66" s="76"/>
      <c r="Q66" s="72">
        <f t="shared" si="48"/>
        <v>0</v>
      </c>
      <c r="R66" s="75"/>
      <c r="S66" s="76"/>
      <c r="T66" s="72">
        <f t="shared" si="49"/>
        <v>0</v>
      </c>
      <c r="U66" s="75"/>
      <c r="V66" s="76"/>
      <c r="W66" s="72">
        <f t="shared" si="50"/>
        <v>0</v>
      </c>
      <c r="X66" s="75"/>
      <c r="Y66" s="76"/>
      <c r="Z66" s="72">
        <f t="shared" si="51"/>
        <v>0</v>
      </c>
      <c r="AA66" s="75"/>
      <c r="AB66" s="76"/>
      <c r="AC66" s="72">
        <f t="shared" si="52"/>
        <v>0</v>
      </c>
      <c r="AD66" s="75"/>
      <c r="AE66" s="76"/>
      <c r="AF66" s="72">
        <f t="shared" si="53"/>
        <v>0</v>
      </c>
      <c r="AG66" s="75"/>
      <c r="AH66" s="76"/>
      <c r="AI66" s="72">
        <f t="shared" si="54"/>
        <v>0</v>
      </c>
      <c r="AJ66" s="75"/>
      <c r="AK66" s="76"/>
      <c r="AL66" s="72">
        <f t="shared" si="55"/>
        <v>0</v>
      </c>
      <c r="AM66" s="75"/>
      <c r="AN66" s="76"/>
      <c r="AO66" s="72">
        <f t="shared" si="56"/>
        <v>0</v>
      </c>
      <c r="AP66" s="75"/>
      <c r="AQ66" s="76"/>
      <c r="AR66" s="72">
        <f t="shared" si="57"/>
        <v>0</v>
      </c>
      <c r="AS66" s="75"/>
      <c r="AT66" s="76"/>
      <c r="AU66" s="72">
        <f t="shared" si="58"/>
        <v>0</v>
      </c>
      <c r="AV66" s="75"/>
      <c r="AW66" s="76"/>
      <c r="AX66" s="72">
        <f t="shared" si="59"/>
        <v>0</v>
      </c>
      <c r="AY66" s="75"/>
      <c r="AZ66" s="76"/>
      <c r="BA66" s="72">
        <f t="shared" si="60"/>
        <v>0</v>
      </c>
      <c r="BB66" s="75"/>
      <c r="BC66" s="76"/>
      <c r="BD66" s="72">
        <f t="shared" si="61"/>
        <v>0</v>
      </c>
      <c r="BE66" s="75"/>
      <c r="BF66" s="76"/>
      <c r="BG66" s="72">
        <f t="shared" si="62"/>
        <v>0</v>
      </c>
      <c r="BH66" s="75"/>
      <c r="BI66" s="76"/>
      <c r="BJ66" s="72">
        <f t="shared" si="63"/>
        <v>0</v>
      </c>
      <c r="BK66" s="75"/>
      <c r="BL66" s="76"/>
      <c r="BM66" s="72">
        <f t="shared" si="64"/>
        <v>0</v>
      </c>
      <c r="BN66" s="75"/>
      <c r="BO66" s="76"/>
    </row>
    <row r="67" spans="1:67" ht="15.75" customHeight="1">
      <c r="A67" s="118" t="s">
        <v>56</v>
      </c>
      <c r="B67" s="237" t="s">
        <v>154</v>
      </c>
      <c r="C67" s="227">
        <f t="shared" si="44"/>
        <v>0</v>
      </c>
      <c r="D67" s="229"/>
      <c r="E67" s="229"/>
      <c r="F67" s="75">
        <v>0</v>
      </c>
      <c r="G67" s="76"/>
      <c r="H67" s="72">
        <f t="shared" si="45"/>
        <v>0</v>
      </c>
      <c r="I67" s="75"/>
      <c r="J67" s="76"/>
      <c r="K67" s="72">
        <f t="shared" si="46"/>
        <v>0</v>
      </c>
      <c r="L67" s="75"/>
      <c r="M67" s="76"/>
      <c r="N67" s="72">
        <f t="shared" si="47"/>
        <v>0</v>
      </c>
      <c r="O67" s="75"/>
      <c r="P67" s="76"/>
      <c r="Q67" s="72">
        <f t="shared" si="48"/>
        <v>0</v>
      </c>
      <c r="R67" s="75"/>
      <c r="S67" s="76"/>
      <c r="T67" s="72">
        <f t="shared" si="49"/>
        <v>0</v>
      </c>
      <c r="U67" s="75"/>
      <c r="V67" s="76"/>
      <c r="W67" s="72">
        <f t="shared" si="50"/>
        <v>0</v>
      </c>
      <c r="X67" s="75"/>
      <c r="Y67" s="76"/>
      <c r="Z67" s="72">
        <f t="shared" si="51"/>
        <v>0</v>
      </c>
      <c r="AA67" s="75"/>
      <c r="AB67" s="76"/>
      <c r="AC67" s="72">
        <f t="shared" si="52"/>
        <v>0</v>
      </c>
      <c r="AD67" s="75"/>
      <c r="AE67" s="76"/>
      <c r="AF67" s="72">
        <f t="shared" si="53"/>
        <v>0</v>
      </c>
      <c r="AG67" s="75"/>
      <c r="AH67" s="76"/>
      <c r="AI67" s="72">
        <f t="shared" si="54"/>
        <v>0</v>
      </c>
      <c r="AJ67" s="75"/>
      <c r="AK67" s="76"/>
      <c r="AL67" s="72">
        <f t="shared" si="55"/>
        <v>0</v>
      </c>
      <c r="AM67" s="75"/>
      <c r="AN67" s="76"/>
      <c r="AO67" s="72">
        <f t="shared" si="56"/>
        <v>0</v>
      </c>
      <c r="AP67" s="75"/>
      <c r="AQ67" s="76"/>
      <c r="AR67" s="72">
        <f t="shared" si="57"/>
        <v>0</v>
      </c>
      <c r="AS67" s="75"/>
      <c r="AT67" s="76"/>
      <c r="AU67" s="72">
        <f t="shared" si="58"/>
        <v>0</v>
      </c>
      <c r="AV67" s="75"/>
      <c r="AW67" s="76"/>
      <c r="AX67" s="72">
        <f t="shared" si="59"/>
        <v>0</v>
      </c>
      <c r="AY67" s="75"/>
      <c r="AZ67" s="76"/>
      <c r="BA67" s="72">
        <f t="shared" si="60"/>
        <v>0</v>
      </c>
      <c r="BB67" s="75"/>
      <c r="BC67" s="76"/>
      <c r="BD67" s="72">
        <f t="shared" si="61"/>
        <v>0</v>
      </c>
      <c r="BE67" s="75"/>
      <c r="BF67" s="76"/>
      <c r="BG67" s="72">
        <f t="shared" si="62"/>
        <v>0</v>
      </c>
      <c r="BH67" s="75"/>
      <c r="BI67" s="76"/>
      <c r="BJ67" s="72">
        <f t="shared" si="63"/>
        <v>0</v>
      </c>
      <c r="BK67" s="75"/>
      <c r="BL67" s="76"/>
      <c r="BM67" s="72">
        <f t="shared" si="64"/>
        <v>0</v>
      </c>
      <c r="BN67" s="75"/>
      <c r="BO67" s="76"/>
    </row>
    <row r="68" spans="1:67" ht="12" customHeight="1">
      <c r="A68" s="118" t="s">
        <v>57</v>
      </c>
      <c r="B68" s="241" t="s">
        <v>155</v>
      </c>
      <c r="C68" s="227">
        <f t="shared" si="44"/>
        <v>0</v>
      </c>
      <c r="D68" s="229"/>
      <c r="E68" s="229"/>
      <c r="F68" s="75">
        <v>0</v>
      </c>
      <c r="G68" s="76"/>
      <c r="H68" s="72">
        <f t="shared" si="45"/>
        <v>0</v>
      </c>
      <c r="I68" s="75"/>
      <c r="J68" s="76"/>
      <c r="K68" s="72">
        <f t="shared" si="46"/>
        <v>0</v>
      </c>
      <c r="L68" s="75"/>
      <c r="M68" s="76"/>
      <c r="N68" s="72">
        <f t="shared" si="47"/>
        <v>0</v>
      </c>
      <c r="O68" s="75"/>
      <c r="P68" s="76"/>
      <c r="Q68" s="72">
        <f t="shared" si="48"/>
        <v>0</v>
      </c>
      <c r="R68" s="75"/>
      <c r="S68" s="76"/>
      <c r="T68" s="72">
        <f t="shared" si="49"/>
        <v>0</v>
      </c>
      <c r="U68" s="75"/>
      <c r="V68" s="76"/>
      <c r="W68" s="72">
        <f t="shared" si="50"/>
        <v>0</v>
      </c>
      <c r="X68" s="75"/>
      <c r="Y68" s="76"/>
      <c r="Z68" s="72">
        <f t="shared" si="51"/>
        <v>0</v>
      </c>
      <c r="AA68" s="75"/>
      <c r="AB68" s="76"/>
      <c r="AC68" s="72">
        <f t="shared" si="52"/>
        <v>0</v>
      </c>
      <c r="AD68" s="75"/>
      <c r="AE68" s="76"/>
      <c r="AF68" s="72">
        <f t="shared" si="53"/>
        <v>0</v>
      </c>
      <c r="AG68" s="75"/>
      <c r="AH68" s="76"/>
      <c r="AI68" s="72">
        <f t="shared" si="54"/>
        <v>0</v>
      </c>
      <c r="AJ68" s="75"/>
      <c r="AK68" s="76"/>
      <c r="AL68" s="72">
        <f t="shared" si="55"/>
        <v>0</v>
      </c>
      <c r="AM68" s="75"/>
      <c r="AN68" s="76"/>
      <c r="AO68" s="72">
        <f t="shared" si="56"/>
        <v>0</v>
      </c>
      <c r="AP68" s="75"/>
      <c r="AQ68" s="76"/>
      <c r="AR68" s="72">
        <f t="shared" si="57"/>
        <v>0</v>
      </c>
      <c r="AS68" s="75"/>
      <c r="AT68" s="76"/>
      <c r="AU68" s="72">
        <f t="shared" si="58"/>
        <v>0</v>
      </c>
      <c r="AV68" s="75"/>
      <c r="AW68" s="76"/>
      <c r="AX68" s="72">
        <f t="shared" si="59"/>
        <v>0</v>
      </c>
      <c r="AY68" s="75"/>
      <c r="AZ68" s="76"/>
      <c r="BA68" s="72">
        <f t="shared" si="60"/>
        <v>0</v>
      </c>
      <c r="BB68" s="75"/>
      <c r="BC68" s="76"/>
      <c r="BD68" s="72">
        <f t="shared" si="61"/>
        <v>0</v>
      </c>
      <c r="BE68" s="75"/>
      <c r="BF68" s="76"/>
      <c r="BG68" s="72">
        <f t="shared" si="62"/>
        <v>0</v>
      </c>
      <c r="BH68" s="75"/>
      <c r="BI68" s="76"/>
      <c r="BJ68" s="72">
        <f t="shared" si="63"/>
        <v>0</v>
      </c>
      <c r="BK68" s="75"/>
      <c r="BL68" s="76"/>
      <c r="BM68" s="72">
        <f t="shared" si="64"/>
        <v>0</v>
      </c>
      <c r="BN68" s="75"/>
      <c r="BO68" s="76"/>
    </row>
    <row r="69" spans="1:67" ht="13.5" customHeight="1">
      <c r="A69" s="118" t="s">
        <v>58</v>
      </c>
      <c r="B69" s="237" t="s">
        <v>156</v>
      </c>
      <c r="C69" s="227">
        <f t="shared" si="44"/>
        <v>0</v>
      </c>
      <c r="D69" s="229"/>
      <c r="E69" s="229"/>
      <c r="F69" s="75">
        <v>0</v>
      </c>
      <c r="G69" s="76"/>
      <c r="H69" s="72">
        <f t="shared" si="45"/>
        <v>0</v>
      </c>
      <c r="I69" s="75"/>
      <c r="J69" s="76"/>
      <c r="K69" s="72">
        <f t="shared" si="46"/>
        <v>0</v>
      </c>
      <c r="L69" s="75"/>
      <c r="M69" s="76"/>
      <c r="N69" s="72">
        <f t="shared" si="47"/>
        <v>0</v>
      </c>
      <c r="O69" s="75"/>
      <c r="P69" s="76"/>
      <c r="Q69" s="72">
        <f t="shared" si="48"/>
        <v>0</v>
      </c>
      <c r="R69" s="75"/>
      <c r="S69" s="76"/>
      <c r="T69" s="72">
        <f t="shared" si="49"/>
        <v>0</v>
      </c>
      <c r="U69" s="75"/>
      <c r="V69" s="76"/>
      <c r="W69" s="72">
        <f t="shared" si="50"/>
        <v>0</v>
      </c>
      <c r="X69" s="75"/>
      <c r="Y69" s="76"/>
      <c r="Z69" s="72">
        <f t="shared" si="51"/>
        <v>0</v>
      </c>
      <c r="AA69" s="75"/>
      <c r="AB69" s="76"/>
      <c r="AC69" s="72">
        <f t="shared" si="52"/>
        <v>0</v>
      </c>
      <c r="AD69" s="75"/>
      <c r="AE69" s="76"/>
      <c r="AF69" s="72">
        <f t="shared" si="53"/>
        <v>0</v>
      </c>
      <c r="AG69" s="75"/>
      <c r="AH69" s="76"/>
      <c r="AI69" s="72">
        <f t="shared" si="54"/>
        <v>0</v>
      </c>
      <c r="AJ69" s="75"/>
      <c r="AK69" s="76"/>
      <c r="AL69" s="72">
        <f t="shared" si="55"/>
        <v>0</v>
      </c>
      <c r="AM69" s="75"/>
      <c r="AN69" s="76"/>
      <c r="AO69" s="72">
        <f t="shared" si="56"/>
        <v>0</v>
      </c>
      <c r="AP69" s="75"/>
      <c r="AQ69" s="76"/>
      <c r="AR69" s="72">
        <f t="shared" si="57"/>
        <v>0</v>
      </c>
      <c r="AS69" s="75"/>
      <c r="AT69" s="76"/>
      <c r="AU69" s="72">
        <f t="shared" si="58"/>
        <v>0</v>
      </c>
      <c r="AV69" s="75"/>
      <c r="AW69" s="76"/>
      <c r="AX69" s="72">
        <f t="shared" si="59"/>
        <v>0</v>
      </c>
      <c r="AY69" s="75"/>
      <c r="AZ69" s="76"/>
      <c r="BA69" s="72">
        <f t="shared" si="60"/>
        <v>0</v>
      </c>
      <c r="BB69" s="75"/>
      <c r="BC69" s="76"/>
      <c r="BD69" s="72">
        <f t="shared" si="61"/>
        <v>0</v>
      </c>
      <c r="BE69" s="75"/>
      <c r="BF69" s="76"/>
      <c r="BG69" s="72">
        <f t="shared" si="62"/>
        <v>0</v>
      </c>
      <c r="BH69" s="75"/>
      <c r="BI69" s="76"/>
      <c r="BJ69" s="72">
        <f t="shared" si="63"/>
        <v>0</v>
      </c>
      <c r="BK69" s="75"/>
      <c r="BL69" s="76"/>
      <c r="BM69" s="72">
        <f t="shared" si="64"/>
        <v>0</v>
      </c>
      <c r="BN69" s="75"/>
      <c r="BO69" s="76"/>
    </row>
    <row r="70" spans="1:67" ht="15" customHeight="1">
      <c r="A70" s="118" t="s">
        <v>59</v>
      </c>
      <c r="B70" s="74" t="s">
        <v>157</v>
      </c>
      <c r="C70" s="227">
        <f t="shared" si="44"/>
        <v>0</v>
      </c>
      <c r="D70" s="229"/>
      <c r="E70" s="229"/>
      <c r="F70" s="75">
        <v>0</v>
      </c>
      <c r="G70" s="76"/>
      <c r="H70" s="72">
        <f t="shared" si="45"/>
        <v>0</v>
      </c>
      <c r="I70" s="75"/>
      <c r="J70" s="76"/>
      <c r="K70" s="72">
        <f t="shared" si="46"/>
        <v>0</v>
      </c>
      <c r="L70" s="75"/>
      <c r="M70" s="76"/>
      <c r="N70" s="72">
        <f t="shared" si="47"/>
        <v>0</v>
      </c>
      <c r="O70" s="75"/>
      <c r="P70" s="76"/>
      <c r="Q70" s="72">
        <f t="shared" si="48"/>
        <v>0</v>
      </c>
      <c r="R70" s="75"/>
      <c r="S70" s="76"/>
      <c r="T70" s="72">
        <f t="shared" si="49"/>
        <v>0</v>
      </c>
      <c r="U70" s="75"/>
      <c r="V70" s="76"/>
      <c r="W70" s="72">
        <f t="shared" si="50"/>
        <v>0</v>
      </c>
      <c r="X70" s="75"/>
      <c r="Y70" s="76"/>
      <c r="Z70" s="72">
        <f t="shared" si="51"/>
        <v>0</v>
      </c>
      <c r="AA70" s="75"/>
      <c r="AB70" s="76"/>
      <c r="AC70" s="72">
        <f t="shared" si="52"/>
        <v>0</v>
      </c>
      <c r="AD70" s="75"/>
      <c r="AE70" s="76"/>
      <c r="AF70" s="72">
        <f t="shared" si="53"/>
        <v>0</v>
      </c>
      <c r="AG70" s="75"/>
      <c r="AH70" s="76"/>
      <c r="AI70" s="72">
        <f t="shared" si="54"/>
        <v>0</v>
      </c>
      <c r="AJ70" s="75"/>
      <c r="AK70" s="76"/>
      <c r="AL70" s="72">
        <f t="shared" si="55"/>
        <v>0</v>
      </c>
      <c r="AM70" s="75"/>
      <c r="AN70" s="76"/>
      <c r="AO70" s="72">
        <f t="shared" si="56"/>
        <v>0</v>
      </c>
      <c r="AP70" s="75"/>
      <c r="AQ70" s="76"/>
      <c r="AR70" s="72">
        <f t="shared" si="57"/>
        <v>0</v>
      </c>
      <c r="AS70" s="75"/>
      <c r="AT70" s="76"/>
      <c r="AU70" s="72">
        <f t="shared" si="58"/>
        <v>0</v>
      </c>
      <c r="AV70" s="75"/>
      <c r="AW70" s="76"/>
      <c r="AX70" s="72">
        <f t="shared" si="59"/>
        <v>0</v>
      </c>
      <c r="AY70" s="75"/>
      <c r="AZ70" s="76"/>
      <c r="BA70" s="72">
        <f t="shared" si="60"/>
        <v>0</v>
      </c>
      <c r="BB70" s="75"/>
      <c r="BC70" s="76"/>
      <c r="BD70" s="72">
        <f t="shared" si="61"/>
        <v>0</v>
      </c>
      <c r="BE70" s="75"/>
      <c r="BF70" s="76"/>
      <c r="BG70" s="72">
        <f t="shared" si="62"/>
        <v>0</v>
      </c>
      <c r="BH70" s="75"/>
      <c r="BI70" s="76"/>
      <c r="BJ70" s="72">
        <f t="shared" si="63"/>
        <v>0</v>
      </c>
      <c r="BK70" s="75"/>
      <c r="BL70" s="76"/>
      <c r="BM70" s="72">
        <f t="shared" si="64"/>
        <v>0</v>
      </c>
      <c r="BN70" s="75"/>
      <c r="BO70" s="76"/>
    </row>
    <row r="71" spans="1:67" ht="15" customHeight="1">
      <c r="A71" s="118" t="s">
        <v>60</v>
      </c>
      <c r="B71" s="74" t="s">
        <v>158</v>
      </c>
      <c r="C71" s="227">
        <f t="shared" si="44"/>
        <v>0</v>
      </c>
      <c r="D71" s="229"/>
      <c r="E71" s="229"/>
      <c r="F71" s="75">
        <v>0</v>
      </c>
      <c r="G71" s="76"/>
      <c r="H71" s="72">
        <f t="shared" si="45"/>
        <v>0</v>
      </c>
      <c r="I71" s="75"/>
      <c r="J71" s="76"/>
      <c r="K71" s="72">
        <f t="shared" si="46"/>
        <v>0</v>
      </c>
      <c r="L71" s="75"/>
      <c r="M71" s="76"/>
      <c r="N71" s="72">
        <f t="shared" si="47"/>
        <v>0</v>
      </c>
      <c r="O71" s="75"/>
      <c r="P71" s="76"/>
      <c r="Q71" s="72">
        <f t="shared" si="48"/>
        <v>0</v>
      </c>
      <c r="R71" s="75"/>
      <c r="S71" s="76"/>
      <c r="T71" s="72">
        <f t="shared" si="49"/>
        <v>0</v>
      </c>
      <c r="U71" s="75"/>
      <c r="V71" s="76"/>
      <c r="W71" s="72">
        <f t="shared" si="50"/>
        <v>0</v>
      </c>
      <c r="X71" s="75"/>
      <c r="Y71" s="76"/>
      <c r="Z71" s="72">
        <f t="shared" si="51"/>
        <v>0</v>
      </c>
      <c r="AA71" s="75"/>
      <c r="AB71" s="76"/>
      <c r="AC71" s="72">
        <f t="shared" si="52"/>
        <v>0</v>
      </c>
      <c r="AD71" s="75"/>
      <c r="AE71" s="76"/>
      <c r="AF71" s="72">
        <f t="shared" si="53"/>
        <v>0</v>
      </c>
      <c r="AG71" s="75"/>
      <c r="AH71" s="76"/>
      <c r="AI71" s="72">
        <f t="shared" si="54"/>
        <v>0</v>
      </c>
      <c r="AJ71" s="75"/>
      <c r="AK71" s="76"/>
      <c r="AL71" s="72">
        <f t="shared" si="55"/>
        <v>0</v>
      </c>
      <c r="AM71" s="75"/>
      <c r="AN71" s="76"/>
      <c r="AO71" s="72">
        <f t="shared" si="56"/>
        <v>0</v>
      </c>
      <c r="AP71" s="75"/>
      <c r="AQ71" s="76"/>
      <c r="AR71" s="72">
        <f t="shared" si="57"/>
        <v>0</v>
      </c>
      <c r="AS71" s="75"/>
      <c r="AT71" s="76"/>
      <c r="AU71" s="72">
        <f t="shared" si="58"/>
        <v>0</v>
      </c>
      <c r="AV71" s="75"/>
      <c r="AW71" s="76"/>
      <c r="AX71" s="72">
        <f t="shared" si="59"/>
        <v>0</v>
      </c>
      <c r="AY71" s="75"/>
      <c r="AZ71" s="76"/>
      <c r="BA71" s="72">
        <f t="shared" si="60"/>
        <v>0</v>
      </c>
      <c r="BB71" s="75"/>
      <c r="BC71" s="76"/>
      <c r="BD71" s="72">
        <f t="shared" si="61"/>
        <v>0</v>
      </c>
      <c r="BE71" s="75"/>
      <c r="BF71" s="76"/>
      <c r="BG71" s="72">
        <f t="shared" si="62"/>
        <v>0</v>
      </c>
      <c r="BH71" s="75"/>
      <c r="BI71" s="76"/>
      <c r="BJ71" s="72">
        <f t="shared" si="63"/>
        <v>0</v>
      </c>
      <c r="BK71" s="75"/>
      <c r="BL71" s="76"/>
      <c r="BM71" s="72">
        <f t="shared" si="64"/>
        <v>0</v>
      </c>
      <c r="BN71" s="75"/>
      <c r="BO71" s="76"/>
    </row>
    <row r="72" spans="1:67" ht="15" customHeight="1">
      <c r="A72" s="118" t="s">
        <v>61</v>
      </c>
      <c r="B72" s="74" t="s">
        <v>159</v>
      </c>
      <c r="C72" s="227">
        <f t="shared" si="44"/>
        <v>0</v>
      </c>
      <c r="D72" s="229"/>
      <c r="E72" s="229"/>
      <c r="F72" s="75">
        <v>0</v>
      </c>
      <c r="G72" s="76"/>
      <c r="H72" s="72">
        <f t="shared" si="45"/>
        <v>0</v>
      </c>
      <c r="I72" s="75"/>
      <c r="J72" s="76"/>
      <c r="K72" s="72">
        <f t="shared" si="46"/>
        <v>0</v>
      </c>
      <c r="L72" s="75"/>
      <c r="M72" s="76"/>
      <c r="N72" s="72">
        <f t="shared" si="47"/>
        <v>0</v>
      </c>
      <c r="O72" s="75"/>
      <c r="P72" s="76"/>
      <c r="Q72" s="72">
        <f t="shared" si="48"/>
        <v>0</v>
      </c>
      <c r="R72" s="75"/>
      <c r="S72" s="76"/>
      <c r="T72" s="72">
        <f t="shared" si="49"/>
        <v>0</v>
      </c>
      <c r="U72" s="75"/>
      <c r="V72" s="76"/>
      <c r="W72" s="72">
        <f t="shared" si="50"/>
        <v>0</v>
      </c>
      <c r="X72" s="75"/>
      <c r="Y72" s="76"/>
      <c r="Z72" s="72">
        <f t="shared" si="51"/>
        <v>0</v>
      </c>
      <c r="AA72" s="75"/>
      <c r="AB72" s="76"/>
      <c r="AC72" s="72">
        <f t="shared" si="52"/>
        <v>0</v>
      </c>
      <c r="AD72" s="75"/>
      <c r="AE72" s="76"/>
      <c r="AF72" s="72">
        <f t="shared" si="53"/>
        <v>0</v>
      </c>
      <c r="AG72" s="75"/>
      <c r="AH72" s="76"/>
      <c r="AI72" s="72">
        <f t="shared" si="54"/>
        <v>0</v>
      </c>
      <c r="AJ72" s="75"/>
      <c r="AK72" s="76"/>
      <c r="AL72" s="72">
        <f t="shared" si="55"/>
        <v>0</v>
      </c>
      <c r="AM72" s="75"/>
      <c r="AN72" s="76"/>
      <c r="AO72" s="72">
        <f t="shared" si="56"/>
        <v>0</v>
      </c>
      <c r="AP72" s="75"/>
      <c r="AQ72" s="76"/>
      <c r="AR72" s="72">
        <f t="shared" si="57"/>
        <v>0</v>
      </c>
      <c r="AS72" s="75"/>
      <c r="AT72" s="76"/>
      <c r="AU72" s="72">
        <f t="shared" si="58"/>
        <v>0</v>
      </c>
      <c r="AV72" s="75"/>
      <c r="AW72" s="76"/>
      <c r="AX72" s="72">
        <f t="shared" si="59"/>
        <v>0</v>
      </c>
      <c r="AY72" s="75"/>
      <c r="AZ72" s="76"/>
      <c r="BA72" s="72">
        <f t="shared" si="60"/>
        <v>0</v>
      </c>
      <c r="BB72" s="75"/>
      <c r="BC72" s="76"/>
      <c r="BD72" s="72">
        <f t="shared" si="61"/>
        <v>0</v>
      </c>
      <c r="BE72" s="75"/>
      <c r="BF72" s="76"/>
      <c r="BG72" s="72">
        <f t="shared" si="62"/>
        <v>0</v>
      </c>
      <c r="BH72" s="75"/>
      <c r="BI72" s="76"/>
      <c r="BJ72" s="72">
        <f t="shared" si="63"/>
        <v>0</v>
      </c>
      <c r="BK72" s="75"/>
      <c r="BL72" s="76"/>
      <c r="BM72" s="72">
        <f t="shared" si="64"/>
        <v>0</v>
      </c>
      <c r="BN72" s="75"/>
      <c r="BO72" s="76"/>
    </row>
    <row r="73" spans="1:67" ht="15" customHeight="1">
      <c r="A73" s="118" t="s">
        <v>62</v>
      </c>
      <c r="B73" s="74" t="s">
        <v>160</v>
      </c>
      <c r="C73" s="227">
        <f t="shared" si="44"/>
        <v>0</v>
      </c>
      <c r="D73" s="229"/>
      <c r="E73" s="229"/>
      <c r="F73" s="75">
        <v>0</v>
      </c>
      <c r="G73" s="76"/>
      <c r="H73" s="72">
        <f t="shared" si="45"/>
        <v>0</v>
      </c>
      <c r="I73" s="75"/>
      <c r="J73" s="76"/>
      <c r="K73" s="72">
        <f t="shared" si="46"/>
        <v>0</v>
      </c>
      <c r="L73" s="75"/>
      <c r="M73" s="76"/>
      <c r="N73" s="72">
        <f t="shared" si="47"/>
        <v>0</v>
      </c>
      <c r="O73" s="75"/>
      <c r="P73" s="76"/>
      <c r="Q73" s="72">
        <f t="shared" si="48"/>
        <v>0</v>
      </c>
      <c r="R73" s="75"/>
      <c r="S73" s="76"/>
      <c r="T73" s="72">
        <f t="shared" si="49"/>
        <v>0</v>
      </c>
      <c r="U73" s="75"/>
      <c r="V73" s="76"/>
      <c r="W73" s="72">
        <f t="shared" si="50"/>
        <v>0</v>
      </c>
      <c r="X73" s="75"/>
      <c r="Y73" s="76"/>
      <c r="Z73" s="72">
        <f t="shared" si="51"/>
        <v>0</v>
      </c>
      <c r="AA73" s="75"/>
      <c r="AB73" s="76"/>
      <c r="AC73" s="72">
        <f t="shared" si="52"/>
        <v>0</v>
      </c>
      <c r="AD73" s="75"/>
      <c r="AE73" s="76"/>
      <c r="AF73" s="72">
        <f t="shared" si="53"/>
        <v>0</v>
      </c>
      <c r="AG73" s="75"/>
      <c r="AH73" s="76"/>
      <c r="AI73" s="72">
        <f t="shared" si="54"/>
        <v>0</v>
      </c>
      <c r="AJ73" s="75"/>
      <c r="AK73" s="76"/>
      <c r="AL73" s="72">
        <f t="shared" si="55"/>
        <v>0</v>
      </c>
      <c r="AM73" s="75"/>
      <c r="AN73" s="76"/>
      <c r="AO73" s="72">
        <f t="shared" si="56"/>
        <v>0</v>
      </c>
      <c r="AP73" s="75"/>
      <c r="AQ73" s="76"/>
      <c r="AR73" s="72">
        <f t="shared" si="57"/>
        <v>0</v>
      </c>
      <c r="AS73" s="75"/>
      <c r="AT73" s="76"/>
      <c r="AU73" s="72">
        <f t="shared" si="58"/>
        <v>0</v>
      </c>
      <c r="AV73" s="75"/>
      <c r="AW73" s="76"/>
      <c r="AX73" s="72">
        <f t="shared" si="59"/>
        <v>0</v>
      </c>
      <c r="AY73" s="75"/>
      <c r="AZ73" s="76"/>
      <c r="BA73" s="72">
        <f t="shared" si="60"/>
        <v>0</v>
      </c>
      <c r="BB73" s="75"/>
      <c r="BC73" s="76"/>
      <c r="BD73" s="72">
        <f t="shared" si="61"/>
        <v>0</v>
      </c>
      <c r="BE73" s="75"/>
      <c r="BF73" s="76"/>
      <c r="BG73" s="72">
        <f t="shared" si="62"/>
        <v>0</v>
      </c>
      <c r="BH73" s="75"/>
      <c r="BI73" s="76"/>
      <c r="BJ73" s="72">
        <f t="shared" si="63"/>
        <v>0</v>
      </c>
      <c r="BK73" s="75"/>
      <c r="BL73" s="76"/>
      <c r="BM73" s="72">
        <f t="shared" si="64"/>
        <v>0</v>
      </c>
      <c r="BN73" s="75"/>
      <c r="BO73" s="76"/>
    </row>
    <row r="74" spans="1:67" ht="14.25" customHeight="1">
      <c r="A74" s="118" t="s">
        <v>63</v>
      </c>
      <c r="B74" s="237" t="s">
        <v>161</v>
      </c>
      <c r="C74" s="227">
        <f t="shared" si="44"/>
        <v>82725</v>
      </c>
      <c r="D74" s="229">
        <v>82725</v>
      </c>
      <c r="E74" s="229"/>
      <c r="F74" s="75">
        <v>82725</v>
      </c>
      <c r="G74" s="76"/>
      <c r="H74" s="72">
        <f t="shared" si="45"/>
        <v>0</v>
      </c>
      <c r="I74" s="75"/>
      <c r="J74" s="76"/>
      <c r="K74" s="72">
        <f t="shared" si="46"/>
        <v>0</v>
      </c>
      <c r="L74" s="75"/>
      <c r="M74" s="76"/>
      <c r="N74" s="72">
        <f t="shared" si="47"/>
        <v>0</v>
      </c>
      <c r="O74" s="75"/>
      <c r="P74" s="76"/>
      <c r="Q74" s="72">
        <f t="shared" si="48"/>
        <v>0</v>
      </c>
      <c r="R74" s="75"/>
      <c r="S74" s="76"/>
      <c r="T74" s="72">
        <f t="shared" si="49"/>
        <v>0</v>
      </c>
      <c r="U74" s="75"/>
      <c r="V74" s="76"/>
      <c r="W74" s="72">
        <f t="shared" si="50"/>
        <v>0</v>
      </c>
      <c r="X74" s="75"/>
      <c r="Y74" s="76"/>
      <c r="Z74" s="72">
        <f t="shared" si="51"/>
        <v>0</v>
      </c>
      <c r="AA74" s="75"/>
      <c r="AB74" s="76"/>
      <c r="AC74" s="72">
        <f t="shared" si="52"/>
        <v>0</v>
      </c>
      <c r="AD74" s="75"/>
      <c r="AE74" s="76"/>
      <c r="AF74" s="72">
        <f t="shared" si="53"/>
        <v>0</v>
      </c>
      <c r="AG74" s="75"/>
      <c r="AH74" s="76"/>
      <c r="AI74" s="72">
        <f t="shared" si="54"/>
        <v>0</v>
      </c>
      <c r="AJ74" s="75"/>
      <c r="AK74" s="76"/>
      <c r="AL74" s="72">
        <f t="shared" si="55"/>
        <v>0</v>
      </c>
      <c r="AM74" s="75"/>
      <c r="AN74" s="76"/>
      <c r="AO74" s="72">
        <f t="shared" si="56"/>
        <v>0</v>
      </c>
      <c r="AP74" s="75"/>
      <c r="AQ74" s="76"/>
      <c r="AR74" s="72">
        <f t="shared" si="57"/>
        <v>0</v>
      </c>
      <c r="AS74" s="75"/>
      <c r="AT74" s="76"/>
      <c r="AU74" s="72">
        <f t="shared" si="58"/>
        <v>0</v>
      </c>
      <c r="AV74" s="75"/>
      <c r="AW74" s="76"/>
      <c r="AX74" s="72">
        <f t="shared" si="59"/>
        <v>0</v>
      </c>
      <c r="AY74" s="75"/>
      <c r="AZ74" s="76"/>
      <c r="BA74" s="72">
        <f t="shared" si="60"/>
        <v>0</v>
      </c>
      <c r="BB74" s="75"/>
      <c r="BC74" s="76"/>
      <c r="BD74" s="72">
        <f t="shared" si="61"/>
        <v>0</v>
      </c>
      <c r="BE74" s="75"/>
      <c r="BF74" s="76"/>
      <c r="BG74" s="72">
        <f t="shared" si="62"/>
        <v>0</v>
      </c>
      <c r="BH74" s="75"/>
      <c r="BI74" s="76"/>
      <c r="BJ74" s="72">
        <f t="shared" si="63"/>
        <v>0</v>
      </c>
      <c r="BK74" s="75"/>
      <c r="BL74" s="76"/>
      <c r="BM74" s="72">
        <f t="shared" si="64"/>
        <v>0</v>
      </c>
      <c r="BN74" s="75"/>
      <c r="BO74" s="76"/>
    </row>
    <row r="75" spans="1:67" ht="15" customHeight="1">
      <c r="A75" s="118" t="s">
        <v>64</v>
      </c>
      <c r="B75" s="74" t="s">
        <v>162</v>
      </c>
      <c r="C75" s="227">
        <f t="shared" si="44"/>
        <v>0</v>
      </c>
      <c r="D75" s="229"/>
      <c r="E75" s="229"/>
      <c r="F75" s="75">
        <v>0</v>
      </c>
      <c r="G75" s="76"/>
      <c r="H75" s="72">
        <f t="shared" si="45"/>
        <v>0</v>
      </c>
      <c r="I75" s="75"/>
      <c r="J75" s="76"/>
      <c r="K75" s="72">
        <f t="shared" si="46"/>
        <v>0</v>
      </c>
      <c r="L75" s="75"/>
      <c r="M75" s="76"/>
      <c r="N75" s="72">
        <f t="shared" si="47"/>
        <v>0</v>
      </c>
      <c r="O75" s="75"/>
      <c r="P75" s="76"/>
      <c r="Q75" s="72">
        <f t="shared" si="48"/>
        <v>0</v>
      </c>
      <c r="R75" s="75"/>
      <c r="S75" s="76"/>
      <c r="T75" s="72">
        <f t="shared" si="49"/>
        <v>0</v>
      </c>
      <c r="U75" s="75"/>
      <c r="V75" s="76"/>
      <c r="W75" s="72">
        <f t="shared" si="50"/>
        <v>0</v>
      </c>
      <c r="X75" s="75"/>
      <c r="Y75" s="76"/>
      <c r="Z75" s="72">
        <f t="shared" si="51"/>
        <v>0</v>
      </c>
      <c r="AA75" s="75"/>
      <c r="AB75" s="76"/>
      <c r="AC75" s="72">
        <f t="shared" si="52"/>
        <v>0</v>
      </c>
      <c r="AD75" s="75"/>
      <c r="AE75" s="76"/>
      <c r="AF75" s="72">
        <f t="shared" si="53"/>
        <v>0</v>
      </c>
      <c r="AG75" s="75"/>
      <c r="AH75" s="76"/>
      <c r="AI75" s="72">
        <f t="shared" si="54"/>
        <v>0</v>
      </c>
      <c r="AJ75" s="75"/>
      <c r="AK75" s="76"/>
      <c r="AL75" s="72">
        <f t="shared" si="55"/>
        <v>0</v>
      </c>
      <c r="AM75" s="75"/>
      <c r="AN75" s="76"/>
      <c r="AO75" s="72">
        <f t="shared" si="56"/>
        <v>0</v>
      </c>
      <c r="AP75" s="75"/>
      <c r="AQ75" s="76"/>
      <c r="AR75" s="72">
        <f t="shared" si="57"/>
        <v>0</v>
      </c>
      <c r="AS75" s="75"/>
      <c r="AT75" s="76"/>
      <c r="AU75" s="72">
        <f t="shared" si="58"/>
        <v>0</v>
      </c>
      <c r="AV75" s="75"/>
      <c r="AW75" s="76"/>
      <c r="AX75" s="72">
        <f t="shared" si="59"/>
        <v>0</v>
      </c>
      <c r="AY75" s="75"/>
      <c r="AZ75" s="76"/>
      <c r="BA75" s="72">
        <f t="shared" si="60"/>
        <v>0</v>
      </c>
      <c r="BB75" s="75"/>
      <c r="BC75" s="76"/>
      <c r="BD75" s="72">
        <f t="shared" si="61"/>
        <v>0</v>
      </c>
      <c r="BE75" s="75"/>
      <c r="BF75" s="76"/>
      <c r="BG75" s="72">
        <f t="shared" si="62"/>
        <v>0</v>
      </c>
      <c r="BH75" s="75"/>
      <c r="BI75" s="76"/>
      <c r="BJ75" s="72">
        <f t="shared" si="63"/>
        <v>0</v>
      </c>
      <c r="BK75" s="75"/>
      <c r="BL75" s="76"/>
      <c r="BM75" s="72">
        <f t="shared" si="64"/>
        <v>0</v>
      </c>
      <c r="BN75" s="75"/>
      <c r="BO75" s="76"/>
    </row>
    <row r="76" spans="1:67" ht="15" thickBot="1">
      <c r="A76" s="119"/>
      <c r="B76" s="120" t="s">
        <v>163</v>
      </c>
      <c r="C76" s="235">
        <f>+D76+E76</f>
        <v>2289145.03018</v>
      </c>
      <c r="D76" s="235">
        <f>+D6+D17+D32+D36+D30+D31</f>
        <v>2220483.8688972397</v>
      </c>
      <c r="E76" s="235">
        <f>+E6+E17+E32+E36+E30+E31</f>
        <v>68661.16128276002</v>
      </c>
      <c r="F76" s="82">
        <v>2289145.4926800006</v>
      </c>
      <c r="G76" s="82">
        <f>+G6+G17+G32+G36</f>
        <v>0</v>
      </c>
      <c r="H76" s="82">
        <f>+I76+J76</f>
        <v>0</v>
      </c>
      <c r="I76" s="82">
        <f>+I6+I17+I32+I36</f>
        <v>0</v>
      </c>
      <c r="J76" s="82">
        <f>+J6+J17+J32+J36</f>
        <v>0</v>
      </c>
      <c r="K76" s="82">
        <f>+L76+M76</f>
        <v>0</v>
      </c>
      <c r="L76" s="82">
        <f>+L6+L17+L32+L36</f>
        <v>0</v>
      </c>
      <c r="M76" s="82">
        <f>+M6+M17+M32+M36</f>
        <v>0</v>
      </c>
      <c r="N76" s="82">
        <f>+O76+P76</f>
        <v>0</v>
      </c>
      <c r="O76" s="82">
        <f>+O6+O17+O32+O36</f>
        <v>0</v>
      </c>
      <c r="P76" s="82">
        <f>+P6+P17+P32+P36</f>
        <v>0</v>
      </c>
      <c r="Q76" s="82">
        <f>+R76+S76</f>
        <v>0</v>
      </c>
      <c r="R76" s="82">
        <f>+R6+R17+R32+R36</f>
        <v>0</v>
      </c>
      <c r="S76" s="82">
        <f>+S6+S17+S32+S36</f>
        <v>0</v>
      </c>
      <c r="T76" s="82">
        <f>+U76+V76</f>
        <v>0</v>
      </c>
      <c r="U76" s="82">
        <f>+U6+U17+U32+U36</f>
        <v>0</v>
      </c>
      <c r="V76" s="82">
        <f>+V6+V17+V32+V36</f>
        <v>0</v>
      </c>
      <c r="W76" s="82">
        <f>+X76+Y76</f>
        <v>0</v>
      </c>
      <c r="X76" s="82">
        <f>+X6+X17+X32+X36</f>
        <v>0</v>
      </c>
      <c r="Y76" s="82">
        <f>+Y6+Y17+Y32+Y36</f>
        <v>0</v>
      </c>
      <c r="Z76" s="82">
        <f>+AA76+AB76</f>
        <v>0</v>
      </c>
      <c r="AA76" s="82">
        <f>+AA6+AA17+AA32+AA36</f>
        <v>0</v>
      </c>
      <c r="AB76" s="82">
        <f>+AB6+AB17+AB32+AB36</f>
        <v>0</v>
      </c>
      <c r="AC76" s="82">
        <f>+AD76+AE76</f>
        <v>0</v>
      </c>
      <c r="AD76" s="82">
        <f>+AD6+AD17+AD32+AD36</f>
        <v>0</v>
      </c>
      <c r="AE76" s="82">
        <f>+AE6+AE17+AE32+AE36</f>
        <v>0</v>
      </c>
      <c r="AF76" s="82">
        <f>+AG76+AH76</f>
        <v>0</v>
      </c>
      <c r="AG76" s="82">
        <f>+AG6+AG17+AG32+AG36</f>
        <v>0</v>
      </c>
      <c r="AH76" s="82">
        <f>+AH6+AH17+AH32+AH36</f>
        <v>0</v>
      </c>
      <c r="AI76" s="82">
        <f>+AJ76+AK76</f>
        <v>0</v>
      </c>
      <c r="AJ76" s="82">
        <f>+AJ6+AJ17+AJ32+AJ36</f>
        <v>0</v>
      </c>
      <c r="AK76" s="82">
        <f>+AK6+AK17+AK32+AK36</f>
        <v>0</v>
      </c>
      <c r="AL76" s="82">
        <f>+AM76+AN76</f>
        <v>0</v>
      </c>
      <c r="AM76" s="82">
        <f>+AM6+AM17+AM32+AM36</f>
        <v>0</v>
      </c>
      <c r="AN76" s="82">
        <f>+AN6+AN17+AN32+AN36</f>
        <v>0</v>
      </c>
      <c r="AO76" s="82">
        <f>+AP76+AQ76</f>
        <v>0</v>
      </c>
      <c r="AP76" s="82">
        <f>+AP6+AP17+AP32+AP36</f>
        <v>0</v>
      </c>
      <c r="AQ76" s="82">
        <f>+AQ6+AQ17+AQ32+AQ36</f>
        <v>0</v>
      </c>
      <c r="AR76" s="82">
        <f>+AS76+AT76</f>
        <v>0</v>
      </c>
      <c r="AS76" s="82">
        <f>+AS6+AS17+AS32+AS36</f>
        <v>0</v>
      </c>
      <c r="AT76" s="82">
        <f>+AT6+AT17+AT32+AT36</f>
        <v>0</v>
      </c>
      <c r="AU76" s="82">
        <f>+AV76+AW76</f>
        <v>0</v>
      </c>
      <c r="AV76" s="82">
        <f>+AV6+AV17+AV32+AV36</f>
        <v>0</v>
      </c>
      <c r="AW76" s="82">
        <f>+AW6+AW17+AW32+AW36</f>
        <v>0</v>
      </c>
      <c r="AX76" s="82">
        <f>+AY76+AZ76</f>
        <v>0</v>
      </c>
      <c r="AY76" s="82">
        <f>+AY6+AY17+AY32+AY36</f>
        <v>0</v>
      </c>
      <c r="AZ76" s="82">
        <f>+AZ6+AZ17+AZ32+AZ36</f>
        <v>0</v>
      </c>
      <c r="BA76" s="82">
        <f>+BB76+BC76</f>
        <v>0</v>
      </c>
      <c r="BB76" s="82">
        <f>+BB6+BB17+BB32+BB36</f>
        <v>0</v>
      </c>
      <c r="BC76" s="82">
        <f>+BC6+BC17+BC32+BC36</f>
        <v>0</v>
      </c>
      <c r="BD76" s="82">
        <f>+BE76+BF76</f>
        <v>0</v>
      </c>
      <c r="BE76" s="82">
        <f>+BE6+BE17+BE32+BE36</f>
        <v>0</v>
      </c>
      <c r="BF76" s="82">
        <f>+BF6+BF17+BF32+BF36</f>
        <v>0</v>
      </c>
      <c r="BG76" s="82">
        <f>+BH76+BI76</f>
        <v>0</v>
      </c>
      <c r="BH76" s="82">
        <f>+BH6+BH17+BH32+BH36</f>
        <v>0</v>
      </c>
      <c r="BI76" s="82">
        <f>+BI6+BI17+BI32+BI36</f>
        <v>0</v>
      </c>
      <c r="BJ76" s="82">
        <f>+BK76+BL76</f>
        <v>0</v>
      </c>
      <c r="BK76" s="82">
        <f>+BK6+BK17+BK32+BK36</f>
        <v>0</v>
      </c>
      <c r="BL76" s="82">
        <f>+BL6+BL17+BL32+BL36</f>
        <v>0</v>
      </c>
      <c r="BM76" s="82">
        <f>+BN76+BO76</f>
        <v>0</v>
      </c>
      <c r="BN76" s="82">
        <f>+BN6+BN17+BN32+BN36</f>
        <v>0</v>
      </c>
      <c r="BO76" s="82">
        <f>+BO6+BO17+BO32+BO36</f>
        <v>0</v>
      </c>
    </row>
    <row r="77" spans="1:67" ht="12.75">
      <c r="A77" s="83"/>
      <c r="B77" s="84"/>
      <c r="C77" s="86"/>
      <c r="D77" s="86"/>
      <c r="E77" s="86"/>
      <c r="F77" s="85">
        <v>2289144.6982599995</v>
      </c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</row>
    <row r="78" spans="1:67" ht="12.75">
      <c r="A78" s="83"/>
      <c r="B78" s="84"/>
      <c r="D78" s="85"/>
      <c r="E78" s="85"/>
      <c r="F78" s="85">
        <v>-0.7944200010970235</v>
      </c>
      <c r="G78" s="85"/>
      <c r="H78" s="85">
        <f>F76-C76</f>
        <v>0.4625000008381903</v>
      </c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</row>
    <row r="79" spans="1:67" ht="15.75">
      <c r="A79" s="83"/>
      <c r="B79" s="87" t="s">
        <v>164</v>
      </c>
      <c r="C79" s="121"/>
      <c r="D79" s="121"/>
      <c r="E79" s="54" t="s">
        <v>175</v>
      </c>
      <c r="F79" s="89"/>
      <c r="G79" s="90"/>
      <c r="H79" s="90"/>
      <c r="I79" s="89"/>
      <c r="J79" s="90"/>
      <c r="K79" s="90"/>
      <c r="L79" s="89"/>
      <c r="M79" s="90"/>
      <c r="N79" s="90"/>
      <c r="O79" s="89"/>
      <c r="P79" s="90"/>
      <c r="Q79" s="90"/>
      <c r="R79" s="89"/>
      <c r="S79" s="90"/>
      <c r="T79" s="90"/>
      <c r="U79" s="89"/>
      <c r="V79" s="90"/>
      <c r="W79" s="90"/>
      <c r="X79" s="89"/>
      <c r="Y79" s="90"/>
      <c r="Z79" s="90"/>
      <c r="AA79" s="89"/>
      <c r="AB79" s="90"/>
      <c r="AC79" s="90"/>
      <c r="AD79" s="89"/>
      <c r="AE79" s="90"/>
      <c r="AF79" s="90"/>
      <c r="AG79" s="89"/>
      <c r="AH79" s="90"/>
      <c r="AI79" s="90"/>
      <c r="AJ79" s="89"/>
      <c r="AK79" s="90"/>
      <c r="AL79" s="90"/>
      <c r="AM79" s="89"/>
      <c r="AN79" s="90"/>
      <c r="AO79" s="90"/>
      <c r="AP79" s="89"/>
      <c r="AQ79" s="90"/>
      <c r="AR79" s="90"/>
      <c r="AS79" s="89"/>
      <c r="AT79" s="90"/>
      <c r="AU79" s="90"/>
      <c r="AV79" s="89"/>
      <c r="AW79" s="90"/>
      <c r="AX79" s="90"/>
      <c r="AY79" s="89"/>
      <c r="AZ79" s="90"/>
      <c r="BA79" s="90"/>
      <c r="BB79" s="89"/>
      <c r="BC79" s="90"/>
      <c r="BD79" s="90"/>
      <c r="BE79" s="89"/>
      <c r="BF79" s="90"/>
      <c r="BG79" s="90"/>
      <c r="BH79" s="89"/>
      <c r="BI79" s="90"/>
      <c r="BJ79" s="90"/>
      <c r="BK79" s="89"/>
      <c r="BL79" s="90"/>
      <c r="BM79" s="90"/>
      <c r="BN79" s="89"/>
      <c r="BO79" s="90"/>
    </row>
    <row r="80" spans="1:67" ht="15.75">
      <c r="A80" s="83"/>
      <c r="B80" s="87"/>
      <c r="C80" s="58" t="s">
        <v>166</v>
      </c>
      <c r="D80" s="122"/>
      <c r="E80" s="123" t="s">
        <v>167</v>
      </c>
      <c r="F80" s="89"/>
      <c r="G80" s="92" t="s">
        <v>4</v>
      </c>
      <c r="H80" s="92" t="s">
        <v>3</v>
      </c>
      <c r="I80" s="89"/>
      <c r="J80" s="92" t="s">
        <v>4</v>
      </c>
      <c r="K80" s="92" t="s">
        <v>3</v>
      </c>
      <c r="L80" s="89"/>
      <c r="M80" s="92" t="s">
        <v>4</v>
      </c>
      <c r="N80" s="92" t="s">
        <v>3</v>
      </c>
      <c r="O80" s="89"/>
      <c r="P80" s="92" t="s">
        <v>4</v>
      </c>
      <c r="Q80" s="92" t="s">
        <v>3</v>
      </c>
      <c r="R80" s="89"/>
      <c r="S80" s="92" t="s">
        <v>4</v>
      </c>
      <c r="T80" s="92" t="s">
        <v>3</v>
      </c>
      <c r="U80" s="89"/>
      <c r="V80" s="92" t="s">
        <v>4</v>
      </c>
      <c r="W80" s="92" t="s">
        <v>3</v>
      </c>
      <c r="X80" s="89"/>
      <c r="Y80" s="92" t="s">
        <v>4</v>
      </c>
      <c r="Z80" s="92" t="s">
        <v>3</v>
      </c>
      <c r="AA80" s="89"/>
      <c r="AB80" s="92" t="s">
        <v>4</v>
      </c>
      <c r="AC80" s="92" t="s">
        <v>3</v>
      </c>
      <c r="AD80" s="89"/>
      <c r="AE80" s="92" t="s">
        <v>4</v>
      </c>
      <c r="AF80" s="92" t="s">
        <v>3</v>
      </c>
      <c r="AG80" s="89"/>
      <c r="AH80" s="92" t="s">
        <v>4</v>
      </c>
      <c r="AI80" s="92" t="s">
        <v>3</v>
      </c>
      <c r="AJ80" s="89"/>
      <c r="AK80" s="92" t="s">
        <v>4</v>
      </c>
      <c r="AL80" s="92" t="s">
        <v>3</v>
      </c>
      <c r="AM80" s="89"/>
      <c r="AN80" s="92" t="s">
        <v>4</v>
      </c>
      <c r="AO80" s="92" t="s">
        <v>3</v>
      </c>
      <c r="AP80" s="89"/>
      <c r="AQ80" s="92" t="s">
        <v>4</v>
      </c>
      <c r="AR80" s="92" t="s">
        <v>3</v>
      </c>
      <c r="AS80" s="89"/>
      <c r="AT80" s="92" t="s">
        <v>4</v>
      </c>
      <c r="AU80" s="92" t="s">
        <v>3</v>
      </c>
      <c r="AV80" s="89"/>
      <c r="AW80" s="92" t="s">
        <v>4</v>
      </c>
      <c r="AX80" s="92" t="s">
        <v>3</v>
      </c>
      <c r="AY80" s="89"/>
      <c r="AZ80" s="92" t="s">
        <v>4</v>
      </c>
      <c r="BA80" s="92" t="s">
        <v>3</v>
      </c>
      <c r="BB80" s="89"/>
      <c r="BC80" s="92" t="s">
        <v>4</v>
      </c>
      <c r="BD80" s="92" t="s">
        <v>3</v>
      </c>
      <c r="BE80" s="89"/>
      <c r="BF80" s="92" t="s">
        <v>4</v>
      </c>
      <c r="BG80" s="92" t="s">
        <v>3</v>
      </c>
      <c r="BH80" s="89"/>
      <c r="BI80" s="92" t="s">
        <v>4</v>
      </c>
      <c r="BJ80" s="92" t="s">
        <v>3</v>
      </c>
      <c r="BK80" s="89"/>
      <c r="BL80" s="92" t="s">
        <v>4</v>
      </c>
      <c r="BM80" s="92" t="s">
        <v>3</v>
      </c>
      <c r="BN80" s="89"/>
      <c r="BO80" s="92" t="s">
        <v>4</v>
      </c>
    </row>
    <row r="81" spans="1:67" ht="15.75">
      <c r="A81" s="83"/>
      <c r="B81" s="87"/>
      <c r="C81" s="93"/>
      <c r="D81" s="122"/>
      <c r="E81" s="56"/>
      <c r="F81" s="89"/>
      <c r="G81" s="94"/>
      <c r="H81" s="94"/>
      <c r="I81" s="89"/>
      <c r="J81" s="94"/>
      <c r="K81" s="94"/>
      <c r="L81" s="89"/>
      <c r="M81" s="94"/>
      <c r="N81" s="94"/>
      <c r="O81" s="89"/>
      <c r="P81" s="94"/>
      <c r="Q81" s="94"/>
      <c r="R81" s="89"/>
      <c r="S81" s="94"/>
      <c r="T81" s="94"/>
      <c r="U81" s="89"/>
      <c r="V81" s="94"/>
      <c r="W81" s="94"/>
      <c r="X81" s="89"/>
      <c r="Y81" s="94"/>
      <c r="Z81" s="94"/>
      <c r="AA81" s="89"/>
      <c r="AB81" s="94"/>
      <c r="AC81" s="94"/>
      <c r="AD81" s="89"/>
      <c r="AE81" s="94"/>
      <c r="AF81" s="94"/>
      <c r="AG81" s="89"/>
      <c r="AH81" s="94"/>
      <c r="AI81" s="94"/>
      <c r="AJ81" s="89"/>
      <c r="AK81" s="94"/>
      <c r="AL81" s="94"/>
      <c r="AM81" s="89"/>
      <c r="AN81" s="94"/>
      <c r="AO81" s="94"/>
      <c r="AP81" s="89"/>
      <c r="AQ81" s="94"/>
      <c r="AR81" s="94"/>
      <c r="AS81" s="89"/>
      <c r="AT81" s="94"/>
      <c r="AU81" s="94"/>
      <c r="AV81" s="89"/>
      <c r="AW81" s="94"/>
      <c r="AX81" s="94"/>
      <c r="AY81" s="89"/>
      <c r="AZ81" s="94"/>
      <c r="BA81" s="94"/>
      <c r="BB81" s="89"/>
      <c r="BC81" s="94"/>
      <c r="BD81" s="94"/>
      <c r="BE81" s="89"/>
      <c r="BF81" s="94"/>
      <c r="BG81" s="94"/>
      <c r="BH81" s="89"/>
      <c r="BI81" s="94"/>
      <c r="BJ81" s="94"/>
      <c r="BK81" s="89"/>
      <c r="BL81" s="94"/>
      <c r="BM81" s="94"/>
      <c r="BN81" s="89"/>
      <c r="BO81" s="94"/>
    </row>
    <row r="82" spans="1:67" ht="15.75">
      <c r="A82" s="83"/>
      <c r="B82" s="87" t="s">
        <v>165</v>
      </c>
      <c r="C82" s="95"/>
      <c r="D82" s="96"/>
      <c r="E82" s="57" t="s">
        <v>176</v>
      </c>
      <c r="F82" s="89"/>
      <c r="G82" s="97"/>
      <c r="H82" s="97"/>
      <c r="I82" s="89"/>
      <c r="J82" s="97"/>
      <c r="K82" s="97"/>
      <c r="L82" s="89"/>
      <c r="M82" s="97"/>
      <c r="N82" s="97"/>
      <c r="O82" s="89"/>
      <c r="P82" s="97"/>
      <c r="Q82" s="97"/>
      <c r="R82" s="89"/>
      <c r="S82" s="97"/>
      <c r="T82" s="97"/>
      <c r="U82" s="89"/>
      <c r="V82" s="97"/>
      <c r="W82" s="97"/>
      <c r="X82" s="89"/>
      <c r="Y82" s="97"/>
      <c r="Z82" s="97"/>
      <c r="AA82" s="89"/>
      <c r="AB82" s="97"/>
      <c r="AC82" s="97"/>
      <c r="AD82" s="89"/>
      <c r="AE82" s="97"/>
      <c r="AF82" s="97"/>
      <c r="AG82" s="89"/>
      <c r="AH82" s="97"/>
      <c r="AI82" s="97"/>
      <c r="AJ82" s="89"/>
      <c r="AK82" s="97"/>
      <c r="AL82" s="97"/>
      <c r="AM82" s="89"/>
      <c r="AN82" s="97"/>
      <c r="AO82" s="97"/>
      <c r="AP82" s="89"/>
      <c r="AQ82" s="97"/>
      <c r="AR82" s="97"/>
      <c r="AS82" s="89"/>
      <c r="AT82" s="97"/>
      <c r="AU82" s="97"/>
      <c r="AV82" s="89"/>
      <c r="AW82" s="97"/>
      <c r="AX82" s="97"/>
      <c r="AY82" s="89"/>
      <c r="AZ82" s="97"/>
      <c r="BA82" s="97"/>
      <c r="BB82" s="89"/>
      <c r="BC82" s="97"/>
      <c r="BD82" s="97"/>
      <c r="BE82" s="89"/>
      <c r="BF82" s="97"/>
      <c r="BG82" s="97"/>
      <c r="BH82" s="89"/>
      <c r="BI82" s="97"/>
      <c r="BJ82" s="97"/>
      <c r="BK82" s="89"/>
      <c r="BL82" s="97"/>
      <c r="BM82" s="97"/>
      <c r="BN82" s="89"/>
      <c r="BO82" s="97"/>
    </row>
    <row r="83" spans="1:67" ht="15.75">
      <c r="A83" s="83"/>
      <c r="B83" s="57"/>
      <c r="C83" s="58" t="s">
        <v>166</v>
      </c>
      <c r="D83" s="98"/>
      <c r="E83" s="58" t="s">
        <v>167</v>
      </c>
      <c r="F83" s="89"/>
      <c r="G83" s="92" t="s">
        <v>4</v>
      </c>
      <c r="H83" s="92" t="s">
        <v>3</v>
      </c>
      <c r="I83" s="89"/>
      <c r="J83" s="92" t="s">
        <v>4</v>
      </c>
      <c r="K83" s="92" t="s">
        <v>3</v>
      </c>
      <c r="L83" s="89"/>
      <c r="M83" s="92" t="s">
        <v>4</v>
      </c>
      <c r="N83" s="92" t="s">
        <v>3</v>
      </c>
      <c r="O83" s="89"/>
      <c r="P83" s="92" t="s">
        <v>4</v>
      </c>
      <c r="Q83" s="92" t="s">
        <v>3</v>
      </c>
      <c r="R83" s="89"/>
      <c r="S83" s="92" t="s">
        <v>4</v>
      </c>
      <c r="T83" s="92" t="s">
        <v>3</v>
      </c>
      <c r="U83" s="89"/>
      <c r="V83" s="92" t="s">
        <v>4</v>
      </c>
      <c r="W83" s="92" t="s">
        <v>3</v>
      </c>
      <c r="X83" s="89"/>
      <c r="Y83" s="92" t="s">
        <v>4</v>
      </c>
      <c r="Z83" s="92" t="s">
        <v>3</v>
      </c>
      <c r="AA83" s="89"/>
      <c r="AB83" s="92" t="s">
        <v>4</v>
      </c>
      <c r="AC83" s="92" t="s">
        <v>3</v>
      </c>
      <c r="AD83" s="89"/>
      <c r="AE83" s="92" t="s">
        <v>4</v>
      </c>
      <c r="AF83" s="92" t="s">
        <v>3</v>
      </c>
      <c r="AG83" s="89"/>
      <c r="AH83" s="92" t="s">
        <v>4</v>
      </c>
      <c r="AI83" s="92" t="s">
        <v>3</v>
      </c>
      <c r="AJ83" s="89"/>
      <c r="AK83" s="92" t="s">
        <v>4</v>
      </c>
      <c r="AL83" s="92" t="s">
        <v>3</v>
      </c>
      <c r="AM83" s="89"/>
      <c r="AN83" s="92" t="s">
        <v>4</v>
      </c>
      <c r="AO83" s="92" t="s">
        <v>3</v>
      </c>
      <c r="AP83" s="89"/>
      <c r="AQ83" s="92" t="s">
        <v>4</v>
      </c>
      <c r="AR83" s="92" t="s">
        <v>3</v>
      </c>
      <c r="AS83" s="89"/>
      <c r="AT83" s="92" t="s">
        <v>4</v>
      </c>
      <c r="AU83" s="92" t="s">
        <v>3</v>
      </c>
      <c r="AV83" s="89"/>
      <c r="AW83" s="92" t="s">
        <v>4</v>
      </c>
      <c r="AX83" s="92" t="s">
        <v>3</v>
      </c>
      <c r="AY83" s="89"/>
      <c r="AZ83" s="92" t="s">
        <v>4</v>
      </c>
      <c r="BA83" s="92" t="s">
        <v>3</v>
      </c>
      <c r="BB83" s="89"/>
      <c r="BC83" s="92" t="s">
        <v>4</v>
      </c>
      <c r="BD83" s="92" t="s">
        <v>3</v>
      </c>
      <c r="BE83" s="89"/>
      <c r="BF83" s="92" t="s">
        <v>4</v>
      </c>
      <c r="BG83" s="92" t="s">
        <v>3</v>
      </c>
      <c r="BH83" s="89"/>
      <c r="BI83" s="92" t="s">
        <v>4</v>
      </c>
      <c r="BJ83" s="92" t="s">
        <v>3</v>
      </c>
      <c r="BK83" s="89"/>
      <c r="BL83" s="92" t="s">
        <v>4</v>
      </c>
      <c r="BM83" s="92" t="s">
        <v>3</v>
      </c>
      <c r="BN83" s="89"/>
      <c r="BO83" s="92" t="s">
        <v>4</v>
      </c>
    </row>
    <row r="84" spans="1:67" ht="12.75">
      <c r="A84" s="83"/>
      <c r="B84" s="99" t="s">
        <v>168</v>
      </c>
      <c r="C84" s="100"/>
      <c r="D84" s="89"/>
      <c r="E84" s="100"/>
      <c r="F84" s="89"/>
      <c r="G84" s="100"/>
      <c r="H84" s="100"/>
      <c r="I84" s="89"/>
      <c r="J84" s="100"/>
      <c r="K84" s="100"/>
      <c r="L84" s="89"/>
      <c r="M84" s="100"/>
      <c r="N84" s="100"/>
      <c r="O84" s="89"/>
      <c r="P84" s="100"/>
      <c r="Q84" s="100"/>
      <c r="R84" s="89"/>
      <c r="S84" s="100"/>
      <c r="T84" s="100"/>
      <c r="U84" s="89"/>
      <c r="V84" s="100"/>
      <c r="W84" s="100"/>
      <c r="X84" s="89"/>
      <c r="Y84" s="100"/>
      <c r="Z84" s="100"/>
      <c r="AA84" s="89"/>
      <c r="AB84" s="100"/>
      <c r="AC84" s="100"/>
      <c r="AD84" s="89"/>
      <c r="AE84" s="100"/>
      <c r="AF84" s="100"/>
      <c r="AG84" s="89"/>
      <c r="AH84" s="100"/>
      <c r="AI84" s="100"/>
      <c r="AJ84" s="89"/>
      <c r="AK84" s="100"/>
      <c r="AL84" s="100"/>
      <c r="AM84" s="89"/>
      <c r="AN84" s="100"/>
      <c r="AO84" s="100"/>
      <c r="AP84" s="89"/>
      <c r="AQ84" s="100"/>
      <c r="AR84" s="100"/>
      <c r="AS84" s="89"/>
      <c r="AT84" s="100"/>
      <c r="AU84" s="100"/>
      <c r="AV84" s="89"/>
      <c r="AW84" s="100"/>
      <c r="AX84" s="100"/>
      <c r="AY84" s="89"/>
      <c r="AZ84" s="100"/>
      <c r="BA84" s="100"/>
      <c r="BB84" s="89"/>
      <c r="BC84" s="100"/>
      <c r="BD84" s="100"/>
      <c r="BE84" s="89"/>
      <c r="BF84" s="100"/>
      <c r="BG84" s="100"/>
      <c r="BH84" s="89"/>
      <c r="BI84" s="100"/>
      <c r="BJ84" s="100"/>
      <c r="BK84" s="89"/>
      <c r="BL84" s="100"/>
      <c r="BM84" s="100"/>
      <c r="BN84" s="89"/>
      <c r="BO84" s="100"/>
    </row>
    <row r="85" spans="5:67" ht="13.5" thickBot="1">
      <c r="E85" s="85"/>
      <c r="F85" s="102"/>
      <c r="G85" s="85"/>
      <c r="H85" s="85"/>
      <c r="I85" s="102"/>
      <c r="J85" s="85"/>
      <c r="K85" s="85"/>
      <c r="L85" s="102"/>
      <c r="M85" s="85"/>
      <c r="N85" s="85"/>
      <c r="O85" s="102"/>
      <c r="P85" s="85"/>
      <c r="Q85" s="85"/>
      <c r="R85" s="102"/>
      <c r="S85" s="85"/>
      <c r="T85" s="85"/>
      <c r="U85" s="102"/>
      <c r="V85" s="85"/>
      <c r="W85" s="85"/>
      <c r="X85" s="102"/>
      <c r="Y85" s="85"/>
      <c r="Z85" s="85"/>
      <c r="AA85" s="102"/>
      <c r="AB85" s="85"/>
      <c r="AC85" s="85"/>
      <c r="AD85" s="102"/>
      <c r="AE85" s="85"/>
      <c r="AF85" s="85"/>
      <c r="AG85" s="102"/>
      <c r="AH85" s="85"/>
      <c r="AI85" s="85"/>
      <c r="AJ85" s="102"/>
      <c r="AK85" s="85"/>
      <c r="AL85" s="85"/>
      <c r="AM85" s="102"/>
      <c r="AN85" s="85"/>
      <c r="AO85" s="85"/>
      <c r="AP85" s="102"/>
      <c r="AQ85" s="85"/>
      <c r="AR85" s="85"/>
      <c r="AS85" s="102"/>
      <c r="AT85" s="85"/>
      <c r="AU85" s="85"/>
      <c r="AV85" s="102"/>
      <c r="AW85" s="85"/>
      <c r="AX85" s="85"/>
      <c r="AY85" s="102"/>
      <c r="AZ85" s="85"/>
      <c r="BA85" s="85"/>
      <c r="BB85" s="102"/>
      <c r="BC85" s="85"/>
      <c r="BD85" s="85"/>
      <c r="BE85" s="102"/>
      <c r="BF85" s="85"/>
      <c r="BG85" s="85"/>
      <c r="BH85" s="102"/>
      <c r="BI85" s="85"/>
      <c r="BJ85" s="85"/>
      <c r="BK85" s="102"/>
      <c r="BL85" s="85"/>
      <c r="BM85" s="85"/>
      <c r="BN85" s="102"/>
      <c r="BO85" s="85"/>
    </row>
    <row r="86" spans="1:67" ht="12.75">
      <c r="A86" s="124"/>
      <c r="B86" s="104" t="s">
        <v>209</v>
      </c>
      <c r="C86" s="125">
        <f aca="true" t="shared" si="65" ref="C86:AH86">SUM(C87:C95)</f>
        <v>0</v>
      </c>
      <c r="D86" s="125">
        <f t="shared" si="65"/>
        <v>0</v>
      </c>
      <c r="E86" s="126">
        <f t="shared" si="65"/>
        <v>0</v>
      </c>
      <c r="F86" s="106">
        <f t="shared" si="65"/>
        <v>0</v>
      </c>
      <c r="G86" s="107">
        <f t="shared" si="65"/>
        <v>0</v>
      </c>
      <c r="H86" s="106">
        <f t="shared" si="65"/>
        <v>0</v>
      </c>
      <c r="I86" s="106">
        <f t="shared" si="65"/>
        <v>0</v>
      </c>
      <c r="J86" s="107">
        <f t="shared" si="65"/>
        <v>0</v>
      </c>
      <c r="K86" s="106">
        <f t="shared" si="65"/>
        <v>0</v>
      </c>
      <c r="L86" s="106">
        <f t="shared" si="65"/>
        <v>0</v>
      </c>
      <c r="M86" s="107">
        <f t="shared" si="65"/>
        <v>0</v>
      </c>
      <c r="N86" s="106">
        <f t="shared" si="65"/>
        <v>0</v>
      </c>
      <c r="O86" s="106">
        <f t="shared" si="65"/>
        <v>0</v>
      </c>
      <c r="P86" s="107">
        <f t="shared" si="65"/>
        <v>0</v>
      </c>
      <c r="Q86" s="106">
        <f t="shared" si="65"/>
        <v>0</v>
      </c>
      <c r="R86" s="106">
        <f t="shared" si="65"/>
        <v>0</v>
      </c>
      <c r="S86" s="107">
        <f t="shared" si="65"/>
        <v>0</v>
      </c>
      <c r="T86" s="106">
        <f t="shared" si="65"/>
        <v>0</v>
      </c>
      <c r="U86" s="106">
        <f t="shared" si="65"/>
        <v>0</v>
      </c>
      <c r="V86" s="107">
        <f t="shared" si="65"/>
        <v>0</v>
      </c>
      <c r="W86" s="106">
        <f t="shared" si="65"/>
        <v>0</v>
      </c>
      <c r="X86" s="106">
        <f t="shared" si="65"/>
        <v>0</v>
      </c>
      <c r="Y86" s="107">
        <f t="shared" si="65"/>
        <v>0</v>
      </c>
      <c r="Z86" s="106">
        <f t="shared" si="65"/>
        <v>0</v>
      </c>
      <c r="AA86" s="106">
        <f t="shared" si="65"/>
        <v>0</v>
      </c>
      <c r="AB86" s="107">
        <f t="shared" si="65"/>
        <v>0</v>
      </c>
      <c r="AC86" s="106">
        <f t="shared" si="65"/>
        <v>0</v>
      </c>
      <c r="AD86" s="106">
        <f t="shared" si="65"/>
        <v>0</v>
      </c>
      <c r="AE86" s="107">
        <f t="shared" si="65"/>
        <v>0</v>
      </c>
      <c r="AF86" s="106">
        <f t="shared" si="65"/>
        <v>0</v>
      </c>
      <c r="AG86" s="106">
        <f t="shared" si="65"/>
        <v>0</v>
      </c>
      <c r="AH86" s="107">
        <f t="shared" si="65"/>
        <v>0</v>
      </c>
      <c r="AI86" s="106">
        <f aca="true" t="shared" si="66" ref="AI86:BN86">SUM(AI87:AI95)</f>
        <v>0</v>
      </c>
      <c r="AJ86" s="106">
        <f t="shared" si="66"/>
        <v>0</v>
      </c>
      <c r="AK86" s="107">
        <f t="shared" si="66"/>
        <v>0</v>
      </c>
      <c r="AL86" s="106">
        <f t="shared" si="66"/>
        <v>0</v>
      </c>
      <c r="AM86" s="106">
        <f t="shared" si="66"/>
        <v>0</v>
      </c>
      <c r="AN86" s="107">
        <f t="shared" si="66"/>
        <v>0</v>
      </c>
      <c r="AO86" s="106">
        <f t="shared" si="66"/>
        <v>0</v>
      </c>
      <c r="AP86" s="106">
        <f t="shared" si="66"/>
        <v>0</v>
      </c>
      <c r="AQ86" s="107">
        <f t="shared" si="66"/>
        <v>0</v>
      </c>
      <c r="AR86" s="106">
        <f t="shared" si="66"/>
        <v>0</v>
      </c>
      <c r="AS86" s="106">
        <f t="shared" si="66"/>
        <v>0</v>
      </c>
      <c r="AT86" s="107">
        <f t="shared" si="66"/>
        <v>0</v>
      </c>
      <c r="AU86" s="106">
        <f t="shared" si="66"/>
        <v>0</v>
      </c>
      <c r="AV86" s="106">
        <f t="shared" si="66"/>
        <v>0</v>
      </c>
      <c r="AW86" s="107">
        <f t="shared" si="66"/>
        <v>0</v>
      </c>
      <c r="AX86" s="106">
        <f t="shared" si="66"/>
        <v>0</v>
      </c>
      <c r="AY86" s="106">
        <f t="shared" si="66"/>
        <v>0</v>
      </c>
      <c r="AZ86" s="107">
        <f t="shared" si="66"/>
        <v>0</v>
      </c>
      <c r="BA86" s="106">
        <f t="shared" si="66"/>
        <v>0</v>
      </c>
      <c r="BB86" s="106">
        <f t="shared" si="66"/>
        <v>0</v>
      </c>
      <c r="BC86" s="107">
        <f t="shared" si="66"/>
        <v>0</v>
      </c>
      <c r="BD86" s="106">
        <f t="shared" si="66"/>
        <v>0</v>
      </c>
      <c r="BE86" s="106">
        <f t="shared" si="66"/>
        <v>0</v>
      </c>
      <c r="BF86" s="107">
        <f t="shared" si="66"/>
        <v>0</v>
      </c>
      <c r="BG86" s="106">
        <f t="shared" si="66"/>
        <v>0</v>
      </c>
      <c r="BH86" s="106">
        <f t="shared" si="66"/>
        <v>0</v>
      </c>
      <c r="BI86" s="107">
        <f t="shared" si="66"/>
        <v>0</v>
      </c>
      <c r="BJ86" s="106">
        <f t="shared" si="66"/>
        <v>0</v>
      </c>
      <c r="BK86" s="106">
        <f t="shared" si="66"/>
        <v>0</v>
      </c>
      <c r="BL86" s="107">
        <f t="shared" si="66"/>
        <v>0</v>
      </c>
      <c r="BM86" s="106">
        <f t="shared" si="66"/>
        <v>0</v>
      </c>
      <c r="BN86" s="106">
        <f t="shared" si="66"/>
        <v>0</v>
      </c>
      <c r="BO86" s="107">
        <f>SUM(BO87:BO95)</f>
        <v>0</v>
      </c>
    </row>
    <row r="87" spans="1:67" ht="12.75">
      <c r="A87" s="127">
        <v>1</v>
      </c>
      <c r="B87" s="109"/>
      <c r="C87" s="72">
        <f aca="true" t="shared" si="67" ref="C87:C95">+D87+E87</f>
        <v>0</v>
      </c>
      <c r="D87" s="75"/>
      <c r="E87" s="75"/>
      <c r="F87" s="129"/>
      <c r="G87" s="130"/>
      <c r="H87" s="72">
        <f aca="true" t="shared" si="68" ref="H87:H95">+I87+J87</f>
        <v>0</v>
      </c>
      <c r="I87" s="129"/>
      <c r="J87" s="130"/>
      <c r="K87" s="72">
        <f aca="true" t="shared" si="69" ref="K87:K95">+L87+M87</f>
        <v>0</v>
      </c>
      <c r="L87" s="129"/>
      <c r="M87" s="130"/>
      <c r="N87" s="72">
        <f aca="true" t="shared" si="70" ref="N87:N95">+O87+P87</f>
        <v>0</v>
      </c>
      <c r="O87" s="129"/>
      <c r="P87" s="130"/>
      <c r="Q87" s="72">
        <f aca="true" t="shared" si="71" ref="Q87:Q95">+R87+S87</f>
        <v>0</v>
      </c>
      <c r="R87" s="129"/>
      <c r="S87" s="130"/>
      <c r="T87" s="72">
        <f aca="true" t="shared" si="72" ref="T87:T95">+U87+V87</f>
        <v>0</v>
      </c>
      <c r="U87" s="129"/>
      <c r="V87" s="130"/>
      <c r="W87" s="72">
        <f aca="true" t="shared" si="73" ref="W87:W95">+X87+Y87</f>
        <v>0</v>
      </c>
      <c r="X87" s="129"/>
      <c r="Y87" s="130"/>
      <c r="Z87" s="72">
        <f aca="true" t="shared" si="74" ref="Z87:Z95">+AA87+AB87</f>
        <v>0</v>
      </c>
      <c r="AA87" s="129"/>
      <c r="AB87" s="130"/>
      <c r="AC87" s="72">
        <f aca="true" t="shared" si="75" ref="AC87:AC95">+AD87+AE87</f>
        <v>0</v>
      </c>
      <c r="AD87" s="129"/>
      <c r="AE87" s="130"/>
      <c r="AF87" s="72">
        <f aca="true" t="shared" si="76" ref="AF87:AF95">+AG87+AH87</f>
        <v>0</v>
      </c>
      <c r="AG87" s="129"/>
      <c r="AH87" s="130"/>
      <c r="AI87" s="72">
        <f aca="true" t="shared" si="77" ref="AI87:AI95">+AJ87+AK87</f>
        <v>0</v>
      </c>
      <c r="AJ87" s="129"/>
      <c r="AK87" s="130"/>
      <c r="AL87" s="72">
        <f aca="true" t="shared" si="78" ref="AL87:AL95">+AM87+AN87</f>
        <v>0</v>
      </c>
      <c r="AM87" s="129"/>
      <c r="AN87" s="130"/>
      <c r="AO87" s="72">
        <f aca="true" t="shared" si="79" ref="AO87:AO95">+AP87+AQ87</f>
        <v>0</v>
      </c>
      <c r="AP87" s="129"/>
      <c r="AQ87" s="130"/>
      <c r="AR87" s="72">
        <f aca="true" t="shared" si="80" ref="AR87:AR95">+AS87+AT87</f>
        <v>0</v>
      </c>
      <c r="AS87" s="129"/>
      <c r="AT87" s="130"/>
      <c r="AU87" s="72">
        <f aca="true" t="shared" si="81" ref="AU87:AU95">+AV87+AW87</f>
        <v>0</v>
      </c>
      <c r="AV87" s="129"/>
      <c r="AW87" s="130"/>
      <c r="AX87" s="72">
        <f aca="true" t="shared" si="82" ref="AX87:AX95">+AY87+AZ87</f>
        <v>0</v>
      </c>
      <c r="AY87" s="129"/>
      <c r="AZ87" s="130"/>
      <c r="BA87" s="72">
        <f aca="true" t="shared" si="83" ref="BA87:BA95">+BB87+BC87</f>
        <v>0</v>
      </c>
      <c r="BB87" s="129"/>
      <c r="BC87" s="130"/>
      <c r="BD87" s="72">
        <f aca="true" t="shared" si="84" ref="BD87:BD95">+BE87+BF87</f>
        <v>0</v>
      </c>
      <c r="BE87" s="129"/>
      <c r="BF87" s="130"/>
      <c r="BG87" s="72">
        <f aca="true" t="shared" si="85" ref="BG87:BG95">+BH87+BI87</f>
        <v>0</v>
      </c>
      <c r="BH87" s="129"/>
      <c r="BI87" s="130"/>
      <c r="BJ87" s="72">
        <f aca="true" t="shared" si="86" ref="BJ87:BJ95">+BK87+BL87</f>
        <v>0</v>
      </c>
      <c r="BK87" s="129"/>
      <c r="BL87" s="130"/>
      <c r="BM87" s="72">
        <f aca="true" t="shared" si="87" ref="BM87:BM95">+BN87+BO87</f>
        <v>0</v>
      </c>
      <c r="BN87" s="129"/>
      <c r="BO87" s="130"/>
    </row>
    <row r="88" spans="1:67" ht="12.75">
      <c r="A88" s="127">
        <v>9</v>
      </c>
      <c r="B88" s="128"/>
      <c r="C88" s="72">
        <f t="shared" si="67"/>
        <v>0</v>
      </c>
      <c r="D88" s="75"/>
      <c r="E88" s="75"/>
      <c r="F88" s="110"/>
      <c r="G88" s="131"/>
      <c r="H88" s="72">
        <f t="shared" si="68"/>
        <v>0</v>
      </c>
      <c r="I88" s="110"/>
      <c r="J88" s="131"/>
      <c r="K88" s="72">
        <f t="shared" si="69"/>
        <v>0</v>
      </c>
      <c r="L88" s="110"/>
      <c r="M88" s="131"/>
      <c r="N88" s="72">
        <f t="shared" si="70"/>
        <v>0</v>
      </c>
      <c r="O88" s="110"/>
      <c r="P88" s="131"/>
      <c r="Q88" s="72">
        <f t="shared" si="71"/>
        <v>0</v>
      </c>
      <c r="R88" s="110"/>
      <c r="S88" s="131"/>
      <c r="T88" s="72">
        <f t="shared" si="72"/>
        <v>0</v>
      </c>
      <c r="U88" s="110"/>
      <c r="V88" s="131"/>
      <c r="W88" s="72">
        <f t="shared" si="73"/>
        <v>0</v>
      </c>
      <c r="X88" s="110"/>
      <c r="Y88" s="131"/>
      <c r="Z88" s="72">
        <f t="shared" si="74"/>
        <v>0</v>
      </c>
      <c r="AA88" s="110"/>
      <c r="AB88" s="131"/>
      <c r="AC88" s="72">
        <f t="shared" si="75"/>
        <v>0</v>
      </c>
      <c r="AD88" s="110"/>
      <c r="AE88" s="131"/>
      <c r="AF88" s="72">
        <f t="shared" si="76"/>
        <v>0</v>
      </c>
      <c r="AG88" s="110"/>
      <c r="AH88" s="131"/>
      <c r="AI88" s="72">
        <f t="shared" si="77"/>
        <v>0</v>
      </c>
      <c r="AJ88" s="110"/>
      <c r="AK88" s="131"/>
      <c r="AL88" s="72">
        <f t="shared" si="78"/>
        <v>0</v>
      </c>
      <c r="AM88" s="110"/>
      <c r="AN88" s="131"/>
      <c r="AO88" s="72">
        <f t="shared" si="79"/>
        <v>0</v>
      </c>
      <c r="AP88" s="110"/>
      <c r="AQ88" s="131"/>
      <c r="AR88" s="72">
        <f t="shared" si="80"/>
        <v>0</v>
      </c>
      <c r="AS88" s="110"/>
      <c r="AT88" s="131"/>
      <c r="AU88" s="72">
        <f t="shared" si="81"/>
        <v>0</v>
      </c>
      <c r="AV88" s="110"/>
      <c r="AW88" s="131"/>
      <c r="AX88" s="72">
        <f t="shared" si="82"/>
        <v>0</v>
      </c>
      <c r="AY88" s="110"/>
      <c r="AZ88" s="131"/>
      <c r="BA88" s="72">
        <f t="shared" si="83"/>
        <v>0</v>
      </c>
      <c r="BB88" s="110"/>
      <c r="BC88" s="131"/>
      <c r="BD88" s="72">
        <f t="shared" si="84"/>
        <v>0</v>
      </c>
      <c r="BE88" s="110"/>
      <c r="BF88" s="131"/>
      <c r="BG88" s="72">
        <f t="shared" si="85"/>
        <v>0</v>
      </c>
      <c r="BH88" s="110"/>
      <c r="BI88" s="131"/>
      <c r="BJ88" s="72">
        <f t="shared" si="86"/>
        <v>0</v>
      </c>
      <c r="BK88" s="110"/>
      <c r="BL88" s="131"/>
      <c r="BM88" s="72">
        <f t="shared" si="87"/>
        <v>0</v>
      </c>
      <c r="BN88" s="110"/>
      <c r="BO88" s="131"/>
    </row>
    <row r="89" spans="1:67" ht="12.75">
      <c r="A89" s="127">
        <v>10</v>
      </c>
      <c r="B89" s="128"/>
      <c r="C89" s="72">
        <f t="shared" si="67"/>
        <v>0</v>
      </c>
      <c r="D89" s="75"/>
      <c r="E89" s="75"/>
      <c r="F89" s="110"/>
      <c r="G89" s="131"/>
      <c r="H89" s="72">
        <f t="shared" si="68"/>
        <v>0</v>
      </c>
      <c r="I89" s="110"/>
      <c r="J89" s="131"/>
      <c r="K89" s="72">
        <f t="shared" si="69"/>
        <v>0</v>
      </c>
      <c r="L89" s="110"/>
      <c r="M89" s="131"/>
      <c r="N89" s="72">
        <f t="shared" si="70"/>
        <v>0</v>
      </c>
      <c r="O89" s="110"/>
      <c r="P89" s="131"/>
      <c r="Q89" s="72">
        <f t="shared" si="71"/>
        <v>0</v>
      </c>
      <c r="R89" s="110"/>
      <c r="S89" s="131"/>
      <c r="T89" s="72">
        <f t="shared" si="72"/>
        <v>0</v>
      </c>
      <c r="U89" s="110"/>
      <c r="V89" s="131"/>
      <c r="W89" s="72">
        <f t="shared" si="73"/>
        <v>0</v>
      </c>
      <c r="X89" s="110"/>
      <c r="Y89" s="131"/>
      <c r="Z89" s="72">
        <f t="shared" si="74"/>
        <v>0</v>
      </c>
      <c r="AA89" s="110"/>
      <c r="AB89" s="131"/>
      <c r="AC89" s="72">
        <f t="shared" si="75"/>
        <v>0</v>
      </c>
      <c r="AD89" s="110"/>
      <c r="AE89" s="131"/>
      <c r="AF89" s="72">
        <f t="shared" si="76"/>
        <v>0</v>
      </c>
      <c r="AG89" s="110"/>
      <c r="AH89" s="131"/>
      <c r="AI89" s="72">
        <f t="shared" si="77"/>
        <v>0</v>
      </c>
      <c r="AJ89" s="110"/>
      <c r="AK89" s="131"/>
      <c r="AL89" s="72">
        <f t="shared" si="78"/>
        <v>0</v>
      </c>
      <c r="AM89" s="110"/>
      <c r="AN89" s="131"/>
      <c r="AO89" s="72">
        <f t="shared" si="79"/>
        <v>0</v>
      </c>
      <c r="AP89" s="110"/>
      <c r="AQ89" s="131"/>
      <c r="AR89" s="72">
        <f t="shared" si="80"/>
        <v>0</v>
      </c>
      <c r="AS89" s="110"/>
      <c r="AT89" s="131"/>
      <c r="AU89" s="72">
        <f t="shared" si="81"/>
        <v>0</v>
      </c>
      <c r="AV89" s="110"/>
      <c r="AW89" s="131"/>
      <c r="AX89" s="72">
        <f t="shared" si="82"/>
        <v>0</v>
      </c>
      <c r="AY89" s="110"/>
      <c r="AZ89" s="131"/>
      <c r="BA89" s="72">
        <f t="shared" si="83"/>
        <v>0</v>
      </c>
      <c r="BB89" s="110"/>
      <c r="BC89" s="131"/>
      <c r="BD89" s="72">
        <f t="shared" si="84"/>
        <v>0</v>
      </c>
      <c r="BE89" s="110"/>
      <c r="BF89" s="131"/>
      <c r="BG89" s="72">
        <f t="shared" si="85"/>
        <v>0</v>
      </c>
      <c r="BH89" s="110"/>
      <c r="BI89" s="131"/>
      <c r="BJ89" s="72">
        <f t="shared" si="86"/>
        <v>0</v>
      </c>
      <c r="BK89" s="110"/>
      <c r="BL89" s="131"/>
      <c r="BM89" s="72">
        <f t="shared" si="87"/>
        <v>0</v>
      </c>
      <c r="BN89" s="110"/>
      <c r="BO89" s="131"/>
    </row>
    <row r="90" spans="1:67" ht="12.75">
      <c r="A90" s="127">
        <v>11</v>
      </c>
      <c r="B90" s="128"/>
      <c r="C90" s="72">
        <f t="shared" si="67"/>
        <v>0</v>
      </c>
      <c r="D90" s="75"/>
      <c r="E90" s="75"/>
      <c r="F90" s="110"/>
      <c r="G90" s="131"/>
      <c r="H90" s="72">
        <f t="shared" si="68"/>
        <v>0</v>
      </c>
      <c r="I90" s="110"/>
      <c r="J90" s="131"/>
      <c r="K90" s="72">
        <f t="shared" si="69"/>
        <v>0</v>
      </c>
      <c r="L90" s="110"/>
      <c r="M90" s="131"/>
      <c r="N90" s="72">
        <f t="shared" si="70"/>
        <v>0</v>
      </c>
      <c r="O90" s="110"/>
      <c r="P90" s="131"/>
      <c r="Q90" s="72">
        <f t="shared" si="71"/>
        <v>0</v>
      </c>
      <c r="R90" s="110"/>
      <c r="S90" s="131"/>
      <c r="T90" s="72">
        <f t="shared" si="72"/>
        <v>0</v>
      </c>
      <c r="U90" s="110"/>
      <c r="V90" s="131"/>
      <c r="W90" s="72">
        <f t="shared" si="73"/>
        <v>0</v>
      </c>
      <c r="X90" s="110"/>
      <c r="Y90" s="131"/>
      <c r="Z90" s="72">
        <f t="shared" si="74"/>
        <v>0</v>
      </c>
      <c r="AA90" s="110"/>
      <c r="AB90" s="131"/>
      <c r="AC90" s="72">
        <f t="shared" si="75"/>
        <v>0</v>
      </c>
      <c r="AD90" s="110"/>
      <c r="AE90" s="131"/>
      <c r="AF90" s="72">
        <f t="shared" si="76"/>
        <v>0</v>
      </c>
      <c r="AG90" s="110"/>
      <c r="AH90" s="131"/>
      <c r="AI90" s="72">
        <f t="shared" si="77"/>
        <v>0</v>
      </c>
      <c r="AJ90" s="110"/>
      <c r="AK90" s="131"/>
      <c r="AL90" s="72">
        <f t="shared" si="78"/>
        <v>0</v>
      </c>
      <c r="AM90" s="110"/>
      <c r="AN90" s="131"/>
      <c r="AO90" s="72">
        <f t="shared" si="79"/>
        <v>0</v>
      </c>
      <c r="AP90" s="110"/>
      <c r="AQ90" s="131"/>
      <c r="AR90" s="72">
        <f t="shared" si="80"/>
        <v>0</v>
      </c>
      <c r="AS90" s="110"/>
      <c r="AT90" s="131"/>
      <c r="AU90" s="72">
        <f t="shared" si="81"/>
        <v>0</v>
      </c>
      <c r="AV90" s="110"/>
      <c r="AW90" s="131"/>
      <c r="AX90" s="72">
        <f t="shared" si="82"/>
        <v>0</v>
      </c>
      <c r="AY90" s="110"/>
      <c r="AZ90" s="131"/>
      <c r="BA90" s="72">
        <f t="shared" si="83"/>
        <v>0</v>
      </c>
      <c r="BB90" s="110"/>
      <c r="BC90" s="131"/>
      <c r="BD90" s="72">
        <f t="shared" si="84"/>
        <v>0</v>
      </c>
      <c r="BE90" s="110"/>
      <c r="BF90" s="131"/>
      <c r="BG90" s="72">
        <f t="shared" si="85"/>
        <v>0</v>
      </c>
      <c r="BH90" s="110"/>
      <c r="BI90" s="131"/>
      <c r="BJ90" s="72">
        <f t="shared" si="86"/>
        <v>0</v>
      </c>
      <c r="BK90" s="110"/>
      <c r="BL90" s="131"/>
      <c r="BM90" s="72">
        <f t="shared" si="87"/>
        <v>0</v>
      </c>
      <c r="BN90" s="110"/>
      <c r="BO90" s="131"/>
    </row>
    <row r="91" spans="1:67" ht="12.75">
      <c r="A91" s="127">
        <v>12</v>
      </c>
      <c r="B91" s="128"/>
      <c r="C91" s="72">
        <f t="shared" si="67"/>
        <v>0</v>
      </c>
      <c r="D91" s="75"/>
      <c r="E91" s="75"/>
      <c r="F91" s="110"/>
      <c r="G91" s="131"/>
      <c r="H91" s="72">
        <f t="shared" si="68"/>
        <v>0</v>
      </c>
      <c r="I91" s="110"/>
      <c r="J91" s="131"/>
      <c r="K91" s="72">
        <f t="shared" si="69"/>
        <v>0</v>
      </c>
      <c r="L91" s="110"/>
      <c r="M91" s="131"/>
      <c r="N91" s="72">
        <f t="shared" si="70"/>
        <v>0</v>
      </c>
      <c r="O91" s="110"/>
      <c r="P91" s="131"/>
      <c r="Q91" s="72">
        <f t="shared" si="71"/>
        <v>0</v>
      </c>
      <c r="R91" s="110"/>
      <c r="S91" s="131"/>
      <c r="T91" s="72">
        <f t="shared" si="72"/>
        <v>0</v>
      </c>
      <c r="U91" s="110"/>
      <c r="V91" s="131"/>
      <c r="W91" s="72">
        <f t="shared" si="73"/>
        <v>0</v>
      </c>
      <c r="X91" s="110"/>
      <c r="Y91" s="131"/>
      <c r="Z91" s="72">
        <f t="shared" si="74"/>
        <v>0</v>
      </c>
      <c r="AA91" s="110"/>
      <c r="AB91" s="131"/>
      <c r="AC91" s="72">
        <f t="shared" si="75"/>
        <v>0</v>
      </c>
      <c r="AD91" s="110"/>
      <c r="AE91" s="131"/>
      <c r="AF91" s="72">
        <f t="shared" si="76"/>
        <v>0</v>
      </c>
      <c r="AG91" s="110"/>
      <c r="AH91" s="131"/>
      <c r="AI91" s="72">
        <f t="shared" si="77"/>
        <v>0</v>
      </c>
      <c r="AJ91" s="110"/>
      <c r="AK91" s="131"/>
      <c r="AL91" s="72">
        <f t="shared" si="78"/>
        <v>0</v>
      </c>
      <c r="AM91" s="110"/>
      <c r="AN91" s="131"/>
      <c r="AO91" s="72">
        <f t="shared" si="79"/>
        <v>0</v>
      </c>
      <c r="AP91" s="110"/>
      <c r="AQ91" s="131"/>
      <c r="AR91" s="72">
        <f t="shared" si="80"/>
        <v>0</v>
      </c>
      <c r="AS91" s="110"/>
      <c r="AT91" s="131"/>
      <c r="AU91" s="72">
        <f t="shared" si="81"/>
        <v>0</v>
      </c>
      <c r="AV91" s="110"/>
      <c r="AW91" s="131"/>
      <c r="AX91" s="72">
        <f t="shared" si="82"/>
        <v>0</v>
      </c>
      <c r="AY91" s="110"/>
      <c r="AZ91" s="131"/>
      <c r="BA91" s="72">
        <f t="shared" si="83"/>
        <v>0</v>
      </c>
      <c r="BB91" s="110"/>
      <c r="BC91" s="131"/>
      <c r="BD91" s="72">
        <f t="shared" si="84"/>
        <v>0</v>
      </c>
      <c r="BE91" s="110"/>
      <c r="BF91" s="131"/>
      <c r="BG91" s="72">
        <f t="shared" si="85"/>
        <v>0</v>
      </c>
      <c r="BH91" s="110"/>
      <c r="BI91" s="131"/>
      <c r="BJ91" s="72">
        <f t="shared" si="86"/>
        <v>0</v>
      </c>
      <c r="BK91" s="110"/>
      <c r="BL91" s="131"/>
      <c r="BM91" s="72">
        <f t="shared" si="87"/>
        <v>0</v>
      </c>
      <c r="BN91" s="110"/>
      <c r="BO91" s="131"/>
    </row>
    <row r="92" spans="1:67" ht="12.75">
      <c r="A92" s="127">
        <v>13</v>
      </c>
      <c r="B92" s="128"/>
      <c r="C92" s="72">
        <f t="shared" si="67"/>
        <v>0</v>
      </c>
      <c r="D92" s="75"/>
      <c r="E92" s="75"/>
      <c r="F92" s="110"/>
      <c r="G92" s="131"/>
      <c r="H92" s="72">
        <f t="shared" si="68"/>
        <v>0</v>
      </c>
      <c r="I92" s="110"/>
      <c r="J92" s="131"/>
      <c r="K92" s="72">
        <f t="shared" si="69"/>
        <v>0</v>
      </c>
      <c r="L92" s="110"/>
      <c r="M92" s="131"/>
      <c r="N92" s="72">
        <f t="shared" si="70"/>
        <v>0</v>
      </c>
      <c r="O92" s="110"/>
      <c r="P92" s="131"/>
      <c r="Q92" s="72">
        <f t="shared" si="71"/>
        <v>0</v>
      </c>
      <c r="R92" s="110"/>
      <c r="S92" s="131"/>
      <c r="T92" s="72">
        <f t="shared" si="72"/>
        <v>0</v>
      </c>
      <c r="U92" s="110"/>
      <c r="V92" s="131"/>
      <c r="W92" s="72">
        <f t="shared" si="73"/>
        <v>0</v>
      </c>
      <c r="X92" s="110"/>
      <c r="Y92" s="131"/>
      <c r="Z92" s="72">
        <f t="shared" si="74"/>
        <v>0</v>
      </c>
      <c r="AA92" s="110"/>
      <c r="AB92" s="131"/>
      <c r="AC92" s="72">
        <f t="shared" si="75"/>
        <v>0</v>
      </c>
      <c r="AD92" s="110"/>
      <c r="AE92" s="131"/>
      <c r="AF92" s="72">
        <f t="shared" si="76"/>
        <v>0</v>
      </c>
      <c r="AG92" s="110"/>
      <c r="AH92" s="131"/>
      <c r="AI92" s="72">
        <f t="shared" si="77"/>
        <v>0</v>
      </c>
      <c r="AJ92" s="110"/>
      <c r="AK92" s="131"/>
      <c r="AL92" s="72">
        <f t="shared" si="78"/>
        <v>0</v>
      </c>
      <c r="AM92" s="110"/>
      <c r="AN92" s="131"/>
      <c r="AO92" s="72">
        <f t="shared" si="79"/>
        <v>0</v>
      </c>
      <c r="AP92" s="110"/>
      <c r="AQ92" s="131"/>
      <c r="AR92" s="72">
        <f t="shared" si="80"/>
        <v>0</v>
      </c>
      <c r="AS92" s="110"/>
      <c r="AT92" s="131"/>
      <c r="AU92" s="72">
        <f t="shared" si="81"/>
        <v>0</v>
      </c>
      <c r="AV92" s="110"/>
      <c r="AW92" s="131"/>
      <c r="AX92" s="72">
        <f t="shared" si="82"/>
        <v>0</v>
      </c>
      <c r="AY92" s="110"/>
      <c r="AZ92" s="131"/>
      <c r="BA92" s="72">
        <f t="shared" si="83"/>
        <v>0</v>
      </c>
      <c r="BB92" s="110"/>
      <c r="BC92" s="131"/>
      <c r="BD92" s="72">
        <f t="shared" si="84"/>
        <v>0</v>
      </c>
      <c r="BE92" s="110"/>
      <c r="BF92" s="131"/>
      <c r="BG92" s="72">
        <f t="shared" si="85"/>
        <v>0</v>
      </c>
      <c r="BH92" s="110"/>
      <c r="BI92" s="131"/>
      <c r="BJ92" s="72">
        <f t="shared" si="86"/>
        <v>0</v>
      </c>
      <c r="BK92" s="110"/>
      <c r="BL92" s="131"/>
      <c r="BM92" s="72">
        <f t="shared" si="87"/>
        <v>0</v>
      </c>
      <c r="BN92" s="110"/>
      <c r="BO92" s="131"/>
    </row>
    <row r="93" spans="1:67" ht="12.75">
      <c r="A93" s="127">
        <v>14</v>
      </c>
      <c r="B93" s="128"/>
      <c r="C93" s="72">
        <f t="shared" si="67"/>
        <v>0</v>
      </c>
      <c r="D93" s="75"/>
      <c r="E93" s="75"/>
      <c r="F93" s="110"/>
      <c r="G93" s="131"/>
      <c r="H93" s="72">
        <f t="shared" si="68"/>
        <v>0</v>
      </c>
      <c r="I93" s="110"/>
      <c r="J93" s="131"/>
      <c r="K93" s="72">
        <f t="shared" si="69"/>
        <v>0</v>
      </c>
      <c r="L93" s="110"/>
      <c r="M93" s="131"/>
      <c r="N93" s="72">
        <f t="shared" si="70"/>
        <v>0</v>
      </c>
      <c r="O93" s="110"/>
      <c r="P93" s="131"/>
      <c r="Q93" s="72">
        <f t="shared" si="71"/>
        <v>0</v>
      </c>
      <c r="R93" s="110"/>
      <c r="S93" s="131"/>
      <c r="T93" s="72">
        <f t="shared" si="72"/>
        <v>0</v>
      </c>
      <c r="U93" s="110"/>
      <c r="V93" s="131"/>
      <c r="W93" s="72">
        <f t="shared" si="73"/>
        <v>0</v>
      </c>
      <c r="X93" s="110"/>
      <c r="Y93" s="131"/>
      <c r="Z93" s="72">
        <f t="shared" si="74"/>
        <v>0</v>
      </c>
      <c r="AA93" s="110"/>
      <c r="AB93" s="131"/>
      <c r="AC93" s="72">
        <f t="shared" si="75"/>
        <v>0</v>
      </c>
      <c r="AD93" s="110"/>
      <c r="AE93" s="131"/>
      <c r="AF93" s="72">
        <f t="shared" si="76"/>
        <v>0</v>
      </c>
      <c r="AG93" s="110"/>
      <c r="AH93" s="131"/>
      <c r="AI93" s="72">
        <f t="shared" si="77"/>
        <v>0</v>
      </c>
      <c r="AJ93" s="110"/>
      <c r="AK93" s="131"/>
      <c r="AL93" s="72">
        <f t="shared" si="78"/>
        <v>0</v>
      </c>
      <c r="AM93" s="110"/>
      <c r="AN93" s="131"/>
      <c r="AO93" s="72">
        <f t="shared" si="79"/>
        <v>0</v>
      </c>
      <c r="AP93" s="110"/>
      <c r="AQ93" s="131"/>
      <c r="AR93" s="72">
        <f t="shared" si="80"/>
        <v>0</v>
      </c>
      <c r="AS93" s="110"/>
      <c r="AT93" s="131"/>
      <c r="AU93" s="72">
        <f t="shared" si="81"/>
        <v>0</v>
      </c>
      <c r="AV93" s="110"/>
      <c r="AW93" s="131"/>
      <c r="AX93" s="72">
        <f t="shared" si="82"/>
        <v>0</v>
      </c>
      <c r="AY93" s="110"/>
      <c r="AZ93" s="131"/>
      <c r="BA93" s="72">
        <f t="shared" si="83"/>
        <v>0</v>
      </c>
      <c r="BB93" s="110"/>
      <c r="BC93" s="131"/>
      <c r="BD93" s="72">
        <f t="shared" si="84"/>
        <v>0</v>
      </c>
      <c r="BE93" s="110"/>
      <c r="BF93" s="131"/>
      <c r="BG93" s="72">
        <f t="shared" si="85"/>
        <v>0</v>
      </c>
      <c r="BH93" s="110"/>
      <c r="BI93" s="131"/>
      <c r="BJ93" s="72">
        <f t="shared" si="86"/>
        <v>0</v>
      </c>
      <c r="BK93" s="110"/>
      <c r="BL93" s="131"/>
      <c r="BM93" s="72">
        <f t="shared" si="87"/>
        <v>0</v>
      </c>
      <c r="BN93" s="110"/>
      <c r="BO93" s="131"/>
    </row>
    <row r="94" spans="1:67" ht="13.5" thickBot="1">
      <c r="A94" s="132">
        <v>15</v>
      </c>
      <c r="B94" s="133"/>
      <c r="C94" s="82">
        <f t="shared" si="67"/>
        <v>0</v>
      </c>
      <c r="D94" s="75"/>
      <c r="E94" s="75"/>
      <c r="F94" s="134"/>
      <c r="G94" s="135"/>
      <c r="H94" s="82">
        <f t="shared" si="68"/>
        <v>0</v>
      </c>
      <c r="I94" s="134"/>
      <c r="J94" s="135"/>
      <c r="K94" s="82">
        <f t="shared" si="69"/>
        <v>0</v>
      </c>
      <c r="L94" s="134"/>
      <c r="M94" s="135"/>
      <c r="N94" s="82">
        <f t="shared" si="70"/>
        <v>0</v>
      </c>
      <c r="O94" s="134"/>
      <c r="P94" s="135"/>
      <c r="Q94" s="82">
        <f t="shared" si="71"/>
        <v>0</v>
      </c>
      <c r="R94" s="134"/>
      <c r="S94" s="135"/>
      <c r="T94" s="82">
        <f t="shared" si="72"/>
        <v>0</v>
      </c>
      <c r="U94" s="134"/>
      <c r="V94" s="135"/>
      <c r="W94" s="82">
        <f t="shared" si="73"/>
        <v>0</v>
      </c>
      <c r="X94" s="134"/>
      <c r="Y94" s="135"/>
      <c r="Z94" s="82">
        <f t="shared" si="74"/>
        <v>0</v>
      </c>
      <c r="AA94" s="134"/>
      <c r="AB94" s="135"/>
      <c r="AC94" s="82">
        <f t="shared" si="75"/>
        <v>0</v>
      </c>
      <c r="AD94" s="134"/>
      <c r="AE94" s="135"/>
      <c r="AF94" s="82">
        <f t="shared" si="76"/>
        <v>0</v>
      </c>
      <c r="AG94" s="134"/>
      <c r="AH94" s="135"/>
      <c r="AI94" s="82">
        <f t="shared" si="77"/>
        <v>0</v>
      </c>
      <c r="AJ94" s="134"/>
      <c r="AK94" s="135"/>
      <c r="AL94" s="82">
        <f t="shared" si="78"/>
        <v>0</v>
      </c>
      <c r="AM94" s="134"/>
      <c r="AN94" s="135"/>
      <c r="AO94" s="82">
        <f t="shared" si="79"/>
        <v>0</v>
      </c>
      <c r="AP94" s="134"/>
      <c r="AQ94" s="135"/>
      <c r="AR94" s="82">
        <f t="shared" si="80"/>
        <v>0</v>
      </c>
      <c r="AS94" s="134"/>
      <c r="AT94" s="135"/>
      <c r="AU94" s="82">
        <f t="shared" si="81"/>
        <v>0</v>
      </c>
      <c r="AV94" s="134"/>
      <c r="AW94" s="135"/>
      <c r="AX94" s="82">
        <f t="shared" si="82"/>
        <v>0</v>
      </c>
      <c r="AY94" s="134"/>
      <c r="AZ94" s="135"/>
      <c r="BA94" s="82">
        <f t="shared" si="83"/>
        <v>0</v>
      </c>
      <c r="BB94" s="134"/>
      <c r="BC94" s="135"/>
      <c r="BD94" s="82">
        <f t="shared" si="84"/>
        <v>0</v>
      </c>
      <c r="BE94" s="134"/>
      <c r="BF94" s="135"/>
      <c r="BG94" s="82">
        <f t="shared" si="85"/>
        <v>0</v>
      </c>
      <c r="BH94" s="134"/>
      <c r="BI94" s="135"/>
      <c r="BJ94" s="82">
        <f t="shared" si="86"/>
        <v>0</v>
      </c>
      <c r="BK94" s="134"/>
      <c r="BL94" s="135"/>
      <c r="BM94" s="82">
        <f t="shared" si="87"/>
        <v>0</v>
      </c>
      <c r="BN94" s="134"/>
      <c r="BO94" s="135"/>
    </row>
    <row r="95" spans="1:67" ht="13.5" thickBot="1">
      <c r="A95" s="136">
        <v>16</v>
      </c>
      <c r="B95" s="137"/>
      <c r="C95" s="138">
        <f t="shared" si="67"/>
        <v>0</v>
      </c>
      <c r="D95" s="75"/>
      <c r="E95" s="75"/>
      <c r="F95" s="139"/>
      <c r="G95" s="140"/>
      <c r="H95" s="138">
        <f t="shared" si="68"/>
        <v>0</v>
      </c>
      <c r="I95" s="139"/>
      <c r="J95" s="140"/>
      <c r="K95" s="138">
        <f t="shared" si="69"/>
        <v>0</v>
      </c>
      <c r="L95" s="139"/>
      <c r="M95" s="140"/>
      <c r="N95" s="138">
        <f t="shared" si="70"/>
        <v>0</v>
      </c>
      <c r="O95" s="139"/>
      <c r="P95" s="140"/>
      <c r="Q95" s="138">
        <f t="shared" si="71"/>
        <v>0</v>
      </c>
      <c r="R95" s="139"/>
      <c r="S95" s="140"/>
      <c r="T95" s="138">
        <f t="shared" si="72"/>
        <v>0</v>
      </c>
      <c r="U95" s="139"/>
      <c r="V95" s="140"/>
      <c r="W95" s="138">
        <f t="shared" si="73"/>
        <v>0</v>
      </c>
      <c r="X95" s="139"/>
      <c r="Y95" s="140"/>
      <c r="Z95" s="138">
        <f t="shared" si="74"/>
        <v>0</v>
      </c>
      <c r="AA95" s="139"/>
      <c r="AB95" s="140"/>
      <c r="AC95" s="138">
        <f t="shared" si="75"/>
        <v>0</v>
      </c>
      <c r="AD95" s="139"/>
      <c r="AE95" s="140"/>
      <c r="AF95" s="138">
        <f t="shared" si="76"/>
        <v>0</v>
      </c>
      <c r="AG95" s="139"/>
      <c r="AH95" s="140"/>
      <c r="AI95" s="138">
        <f t="shared" si="77"/>
        <v>0</v>
      </c>
      <c r="AJ95" s="139"/>
      <c r="AK95" s="140"/>
      <c r="AL95" s="138">
        <f t="shared" si="78"/>
        <v>0</v>
      </c>
      <c r="AM95" s="139"/>
      <c r="AN95" s="140"/>
      <c r="AO95" s="138">
        <f t="shared" si="79"/>
        <v>0</v>
      </c>
      <c r="AP95" s="139"/>
      <c r="AQ95" s="140"/>
      <c r="AR95" s="138">
        <f t="shared" si="80"/>
        <v>0</v>
      </c>
      <c r="AS95" s="139"/>
      <c r="AT95" s="140"/>
      <c r="AU95" s="138">
        <f t="shared" si="81"/>
        <v>0</v>
      </c>
      <c r="AV95" s="139"/>
      <c r="AW95" s="140"/>
      <c r="AX95" s="138">
        <f t="shared" si="82"/>
        <v>0</v>
      </c>
      <c r="AY95" s="139"/>
      <c r="AZ95" s="140"/>
      <c r="BA95" s="138">
        <f t="shared" si="83"/>
        <v>0</v>
      </c>
      <c r="BB95" s="139"/>
      <c r="BC95" s="140"/>
      <c r="BD95" s="138">
        <f t="shared" si="84"/>
        <v>0</v>
      </c>
      <c r="BE95" s="139"/>
      <c r="BF95" s="140"/>
      <c r="BG95" s="138">
        <f t="shared" si="85"/>
        <v>0</v>
      </c>
      <c r="BH95" s="139"/>
      <c r="BI95" s="140"/>
      <c r="BJ95" s="138">
        <f t="shared" si="86"/>
        <v>0</v>
      </c>
      <c r="BK95" s="139"/>
      <c r="BL95" s="140"/>
      <c r="BM95" s="138">
        <f t="shared" si="87"/>
        <v>0</v>
      </c>
      <c r="BN95" s="139"/>
      <c r="BO95" s="140"/>
    </row>
    <row r="96" spans="4:5" ht="12.75">
      <c r="D96" s="85"/>
      <c r="E96" s="85"/>
    </row>
  </sheetData>
  <sheetProtection/>
  <mergeCells count="26">
    <mergeCell ref="BJ4:BL4"/>
    <mergeCell ref="BM4:BO4"/>
    <mergeCell ref="AO4:AQ4"/>
    <mergeCell ref="AR4:AT4"/>
    <mergeCell ref="AU4:AW4"/>
    <mergeCell ref="AX4:AZ4"/>
    <mergeCell ref="BA4:BC4"/>
    <mergeCell ref="BD4:BF4"/>
    <mergeCell ref="Z4:AB4"/>
    <mergeCell ref="AC4:AE4"/>
    <mergeCell ref="AF4:AH4"/>
    <mergeCell ref="AI4:AK4"/>
    <mergeCell ref="AL4:AN4"/>
    <mergeCell ref="BG4:BI4"/>
    <mergeCell ref="H4:J4"/>
    <mergeCell ref="K4:M4"/>
    <mergeCell ref="N4:P4"/>
    <mergeCell ref="Q4:S4"/>
    <mergeCell ref="T4:V4"/>
    <mergeCell ref="W4:Y4"/>
    <mergeCell ref="A1:E1"/>
    <mergeCell ref="A2:E2"/>
    <mergeCell ref="A4:A5"/>
    <mergeCell ref="B4:B5"/>
    <mergeCell ref="C4:E4"/>
    <mergeCell ref="F4:G4"/>
  </mergeCells>
  <printOptions horizontalCentered="1"/>
  <pageMargins left="0.984251968503937" right="0.3937007874015748" top="0.2362204724409449" bottom="0.3937007874015748" header="0" footer="0"/>
  <pageSetup fitToWidth="50" horizontalDpi="600" verticalDpi="600" orientation="portrait" paperSize="9" scale="76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S103"/>
  <sheetViews>
    <sheetView view="pageBreakPreview" zoomScaleSheetLayoutView="100" zoomScalePageLayoutView="0" workbookViewId="0" topLeftCell="A49">
      <selection activeCell="D81" sqref="D81"/>
    </sheetView>
  </sheetViews>
  <sheetFormatPr defaultColWidth="9.00390625" defaultRowHeight="12.75"/>
  <cols>
    <col min="1" max="1" width="5.375" style="61" customWidth="1"/>
    <col min="2" max="2" width="65.125" style="64" customWidth="1"/>
    <col min="3" max="3" width="13.00390625" style="85" customWidth="1"/>
    <col min="4" max="4" width="15.625" style="102" customWidth="1"/>
    <col min="5" max="5" width="17.25390625" style="102" customWidth="1"/>
    <col min="6" max="6" width="13.375" style="64" hidden="1" customWidth="1"/>
    <col min="7" max="71" width="11.25390625" style="64" customWidth="1"/>
    <col min="72" max="16384" width="9.125" style="64" customWidth="1"/>
  </cols>
  <sheetData>
    <row r="1" spans="1:5" s="59" customFormat="1" ht="40.5" customHeight="1">
      <c r="A1" s="271" t="s">
        <v>174</v>
      </c>
      <c r="B1" s="271"/>
      <c r="C1" s="271"/>
      <c r="D1" s="271"/>
      <c r="E1" s="271"/>
    </row>
    <row r="2" spans="1:5" s="59" customFormat="1" ht="14.25" customHeight="1">
      <c r="A2" s="272" t="s">
        <v>215</v>
      </c>
      <c r="B2" s="272"/>
      <c r="C2" s="272"/>
      <c r="D2" s="272"/>
      <c r="E2" s="272"/>
    </row>
    <row r="3" spans="1:71" s="59" customFormat="1" ht="14.25" thickBot="1">
      <c r="A3" s="61"/>
      <c r="B3" s="61"/>
      <c r="C3" s="62"/>
      <c r="D3" s="62">
        <v>9420</v>
      </c>
      <c r="E3" s="63" t="s">
        <v>173</v>
      </c>
      <c r="F3" s="62"/>
      <c r="G3" s="62"/>
      <c r="H3" s="63"/>
      <c r="I3" s="62"/>
      <c r="J3" s="62"/>
      <c r="K3" s="63" t="s">
        <v>66</v>
      </c>
      <c r="L3" s="62"/>
      <c r="M3" s="62"/>
      <c r="N3" s="63" t="s">
        <v>66</v>
      </c>
      <c r="O3" s="62"/>
      <c r="P3" s="62"/>
      <c r="Q3" s="63" t="s">
        <v>66</v>
      </c>
      <c r="R3" s="62"/>
      <c r="S3" s="62"/>
      <c r="T3" s="63" t="s">
        <v>66</v>
      </c>
      <c r="U3" s="62"/>
      <c r="V3" s="62"/>
      <c r="W3" s="63" t="s">
        <v>66</v>
      </c>
      <c r="X3" s="62"/>
      <c r="Y3" s="62"/>
      <c r="Z3" s="63" t="s">
        <v>66</v>
      </c>
      <c r="AA3" s="62"/>
      <c r="AB3" s="62"/>
      <c r="AC3" s="63" t="s">
        <v>66</v>
      </c>
      <c r="AD3" s="62"/>
      <c r="AE3" s="62"/>
      <c r="AF3" s="63" t="s">
        <v>66</v>
      </c>
      <c r="AG3" s="62"/>
      <c r="AH3" s="62"/>
      <c r="AI3" s="63" t="s">
        <v>66</v>
      </c>
      <c r="AJ3" s="62"/>
      <c r="AK3" s="62"/>
      <c r="AL3" s="63" t="s">
        <v>66</v>
      </c>
      <c r="AM3" s="62"/>
      <c r="AN3" s="62"/>
      <c r="AO3" s="63" t="s">
        <v>66</v>
      </c>
      <c r="AP3" s="62"/>
      <c r="AQ3" s="62"/>
      <c r="AR3" s="63" t="s">
        <v>66</v>
      </c>
      <c r="AS3" s="62"/>
      <c r="AT3" s="62"/>
      <c r="AU3" s="63" t="s">
        <v>66</v>
      </c>
      <c r="AV3" s="62"/>
      <c r="AW3" s="62"/>
      <c r="AX3" s="63" t="s">
        <v>66</v>
      </c>
      <c r="AY3" s="62"/>
      <c r="AZ3" s="62"/>
      <c r="BA3" s="63" t="s">
        <v>66</v>
      </c>
      <c r="BB3" s="62"/>
      <c r="BC3" s="62"/>
      <c r="BD3" s="63" t="s">
        <v>66</v>
      </c>
      <c r="BE3" s="62"/>
      <c r="BF3" s="62"/>
      <c r="BG3" s="63" t="s">
        <v>66</v>
      </c>
      <c r="BH3" s="62"/>
      <c r="BI3" s="62"/>
      <c r="BJ3" s="63" t="s">
        <v>66</v>
      </c>
      <c r="BK3" s="62"/>
      <c r="BL3" s="62"/>
      <c r="BM3" s="63" t="s">
        <v>66</v>
      </c>
      <c r="BN3" s="62"/>
      <c r="BO3" s="62"/>
      <c r="BP3" s="63" t="s">
        <v>66</v>
      </c>
      <c r="BQ3" s="62"/>
      <c r="BR3" s="62"/>
      <c r="BS3" s="63" t="s">
        <v>66</v>
      </c>
    </row>
    <row r="4" spans="1:71" ht="25.5" customHeight="1" thickBot="1">
      <c r="A4" s="279" t="s">
        <v>65</v>
      </c>
      <c r="B4" s="281" t="s">
        <v>96</v>
      </c>
      <c r="C4" s="283" t="s">
        <v>169</v>
      </c>
      <c r="D4" s="284"/>
      <c r="E4" s="285"/>
      <c r="F4" s="273"/>
      <c r="G4" s="274"/>
      <c r="H4" s="275"/>
      <c r="I4" s="273">
        <f>+затраты!I4</f>
        <v>2</v>
      </c>
      <c r="J4" s="274"/>
      <c r="K4" s="275"/>
      <c r="L4" s="273">
        <f>+затраты!L4</f>
        <v>3</v>
      </c>
      <c r="M4" s="274"/>
      <c r="N4" s="275"/>
      <c r="O4" s="273">
        <f>+затраты!O4</f>
        <v>4</v>
      </c>
      <c r="P4" s="274"/>
      <c r="Q4" s="275"/>
      <c r="R4" s="273">
        <f>+затраты!R4</f>
        <v>5</v>
      </c>
      <c r="S4" s="274"/>
      <c r="T4" s="275"/>
      <c r="U4" s="273">
        <f>+затраты!U4</f>
        <v>6</v>
      </c>
      <c r="V4" s="274"/>
      <c r="W4" s="275"/>
      <c r="X4" s="273">
        <f>+затраты!X4</f>
        <v>7</v>
      </c>
      <c r="Y4" s="274"/>
      <c r="Z4" s="275"/>
      <c r="AA4" s="273">
        <f>+затраты!AA4</f>
        <v>8</v>
      </c>
      <c r="AB4" s="274"/>
      <c r="AC4" s="275"/>
      <c r="AD4" s="273">
        <f>+затраты!AD4</f>
        <v>9</v>
      </c>
      <c r="AE4" s="274"/>
      <c r="AF4" s="275"/>
      <c r="AG4" s="273">
        <f>+затраты!AG4</f>
        <v>10</v>
      </c>
      <c r="AH4" s="274"/>
      <c r="AI4" s="275"/>
      <c r="AJ4" s="273">
        <f>+затраты!AJ4</f>
        <v>11</v>
      </c>
      <c r="AK4" s="274"/>
      <c r="AL4" s="275"/>
      <c r="AM4" s="273">
        <f>+затраты!AM4</f>
        <v>12</v>
      </c>
      <c r="AN4" s="274"/>
      <c r="AO4" s="275"/>
      <c r="AP4" s="273">
        <f>+затраты!AP4</f>
        <v>13</v>
      </c>
      <c r="AQ4" s="274"/>
      <c r="AR4" s="275"/>
      <c r="AS4" s="273">
        <f>+затраты!AS4</f>
        <v>14</v>
      </c>
      <c r="AT4" s="274"/>
      <c r="AU4" s="275"/>
      <c r="AV4" s="273">
        <f>+затраты!AV4</f>
        <v>15</v>
      </c>
      <c r="AW4" s="274"/>
      <c r="AX4" s="275"/>
      <c r="AY4" s="273">
        <f>+затраты!AY4</f>
        <v>16</v>
      </c>
      <c r="AZ4" s="274"/>
      <c r="BA4" s="275"/>
      <c r="BB4" s="273">
        <f>+затраты!BB4</f>
        <v>17</v>
      </c>
      <c r="BC4" s="274"/>
      <c r="BD4" s="275"/>
      <c r="BE4" s="273">
        <f>+затраты!BE4</f>
        <v>18</v>
      </c>
      <c r="BF4" s="274"/>
      <c r="BG4" s="275"/>
      <c r="BH4" s="273">
        <f>+затраты!BH4</f>
        <v>19</v>
      </c>
      <c r="BI4" s="274"/>
      <c r="BJ4" s="275"/>
      <c r="BK4" s="273">
        <f>+затраты!BK4</f>
        <v>20</v>
      </c>
      <c r="BL4" s="274"/>
      <c r="BM4" s="275"/>
      <c r="BN4" s="273">
        <f>+затраты!BN4</f>
        <v>21</v>
      </c>
      <c r="BO4" s="274"/>
      <c r="BP4" s="275"/>
      <c r="BQ4" s="273">
        <f>+затраты!BQ4</f>
        <v>22</v>
      </c>
      <c r="BR4" s="274"/>
      <c r="BS4" s="275"/>
    </row>
    <row r="5" spans="1:71" ht="29.25" customHeight="1">
      <c r="A5" s="280"/>
      <c r="B5" s="282"/>
      <c r="C5" s="112" t="s">
        <v>170</v>
      </c>
      <c r="D5" s="252" t="s">
        <v>171</v>
      </c>
      <c r="E5" s="113" t="s">
        <v>172</v>
      </c>
      <c r="F5" s="68"/>
      <c r="G5" s="66"/>
      <c r="H5" s="67"/>
      <c r="I5" s="68" t="s">
        <v>0</v>
      </c>
      <c r="J5" s="66" t="s">
        <v>1</v>
      </c>
      <c r="K5" s="67" t="s">
        <v>2</v>
      </c>
      <c r="L5" s="68" t="s">
        <v>0</v>
      </c>
      <c r="M5" s="66" t="s">
        <v>1</v>
      </c>
      <c r="N5" s="67" t="s">
        <v>2</v>
      </c>
      <c r="O5" s="68" t="s">
        <v>0</v>
      </c>
      <c r="P5" s="66" t="s">
        <v>1</v>
      </c>
      <c r="Q5" s="67" t="s">
        <v>2</v>
      </c>
      <c r="R5" s="68" t="s">
        <v>0</v>
      </c>
      <c r="S5" s="66" t="s">
        <v>1</v>
      </c>
      <c r="T5" s="67" t="s">
        <v>2</v>
      </c>
      <c r="U5" s="68" t="s">
        <v>0</v>
      </c>
      <c r="V5" s="66" t="s">
        <v>1</v>
      </c>
      <c r="W5" s="67" t="s">
        <v>2</v>
      </c>
      <c r="X5" s="68" t="s">
        <v>0</v>
      </c>
      <c r="Y5" s="66" t="s">
        <v>1</v>
      </c>
      <c r="Z5" s="67" t="s">
        <v>2</v>
      </c>
      <c r="AA5" s="68" t="s">
        <v>0</v>
      </c>
      <c r="AB5" s="66" t="s">
        <v>1</v>
      </c>
      <c r="AC5" s="67" t="s">
        <v>2</v>
      </c>
      <c r="AD5" s="68" t="s">
        <v>0</v>
      </c>
      <c r="AE5" s="66" t="s">
        <v>1</v>
      </c>
      <c r="AF5" s="67" t="s">
        <v>2</v>
      </c>
      <c r="AG5" s="68" t="s">
        <v>0</v>
      </c>
      <c r="AH5" s="66" t="s">
        <v>1</v>
      </c>
      <c r="AI5" s="67" t="s">
        <v>2</v>
      </c>
      <c r="AJ5" s="68" t="s">
        <v>0</v>
      </c>
      <c r="AK5" s="66" t="s">
        <v>1</v>
      </c>
      <c r="AL5" s="67" t="s">
        <v>2</v>
      </c>
      <c r="AM5" s="68" t="s">
        <v>0</v>
      </c>
      <c r="AN5" s="66" t="s">
        <v>1</v>
      </c>
      <c r="AO5" s="67" t="s">
        <v>2</v>
      </c>
      <c r="AP5" s="68" t="s">
        <v>0</v>
      </c>
      <c r="AQ5" s="66" t="s">
        <v>1</v>
      </c>
      <c r="AR5" s="67" t="s">
        <v>2</v>
      </c>
      <c r="AS5" s="68" t="s">
        <v>0</v>
      </c>
      <c r="AT5" s="66" t="s">
        <v>1</v>
      </c>
      <c r="AU5" s="67" t="s">
        <v>2</v>
      </c>
      <c r="AV5" s="68" t="s">
        <v>0</v>
      </c>
      <c r="AW5" s="66" t="s">
        <v>1</v>
      </c>
      <c r="AX5" s="67" t="s">
        <v>2</v>
      </c>
      <c r="AY5" s="68" t="s">
        <v>0</v>
      </c>
      <c r="AZ5" s="66" t="s">
        <v>1</v>
      </c>
      <c r="BA5" s="67" t="s">
        <v>2</v>
      </c>
      <c r="BB5" s="68" t="s">
        <v>0</v>
      </c>
      <c r="BC5" s="66" t="s">
        <v>1</v>
      </c>
      <c r="BD5" s="67" t="s">
        <v>2</v>
      </c>
      <c r="BE5" s="68" t="s">
        <v>0</v>
      </c>
      <c r="BF5" s="66" t="s">
        <v>1</v>
      </c>
      <c r="BG5" s="67" t="s">
        <v>2</v>
      </c>
      <c r="BH5" s="68" t="s">
        <v>0</v>
      </c>
      <c r="BI5" s="66" t="s">
        <v>1</v>
      </c>
      <c r="BJ5" s="67" t="s">
        <v>2</v>
      </c>
      <c r="BK5" s="68" t="s">
        <v>0</v>
      </c>
      <c r="BL5" s="66" t="s">
        <v>1</v>
      </c>
      <c r="BM5" s="67" t="s">
        <v>2</v>
      </c>
      <c r="BN5" s="68" t="s">
        <v>0</v>
      </c>
      <c r="BO5" s="66" t="s">
        <v>1</v>
      </c>
      <c r="BP5" s="67" t="s">
        <v>2</v>
      </c>
      <c r="BQ5" s="68" t="s">
        <v>0</v>
      </c>
      <c r="BR5" s="66" t="s">
        <v>1</v>
      </c>
      <c r="BS5" s="67" t="s">
        <v>2</v>
      </c>
    </row>
    <row r="6" spans="1:71" ht="23.25" customHeight="1">
      <c r="A6" s="114">
        <v>1</v>
      </c>
      <c r="B6" s="70" t="s">
        <v>97</v>
      </c>
      <c r="C6" s="256">
        <f>+D6+E6</f>
        <v>0</v>
      </c>
      <c r="D6" s="256">
        <f>+SUM(D8:D16)</f>
        <v>0</v>
      </c>
      <c r="E6" s="256">
        <f>+SUM(E8:E16)</f>
        <v>0</v>
      </c>
      <c r="F6" s="72">
        <v>0</v>
      </c>
      <c r="G6" s="72"/>
      <c r="H6" s="72"/>
      <c r="I6" s="72"/>
      <c r="J6" s="72"/>
      <c r="K6" s="72"/>
      <c r="L6" s="72">
        <f>+M6+N6</f>
        <v>0</v>
      </c>
      <c r="M6" s="72">
        <f>+SUM(M8:M16)</f>
        <v>0</v>
      </c>
      <c r="N6" s="72">
        <f>+SUM(N8:N16)</f>
        <v>0</v>
      </c>
      <c r="O6" s="72">
        <f>+P6+Q6</f>
        <v>0</v>
      </c>
      <c r="P6" s="72">
        <f>+SUM(P8:P16)</f>
        <v>0</v>
      </c>
      <c r="Q6" s="72">
        <f>+SUM(Q8:Q16)</f>
        <v>0</v>
      </c>
      <c r="R6" s="72">
        <f>+S6+T6</f>
        <v>0</v>
      </c>
      <c r="S6" s="72">
        <f>+SUM(S8:S16)</f>
        <v>0</v>
      </c>
      <c r="T6" s="72">
        <f>+SUM(T8:T16)</f>
        <v>0</v>
      </c>
      <c r="U6" s="72">
        <f>+V6+W6</f>
        <v>0</v>
      </c>
      <c r="V6" s="72">
        <f>+SUM(V8:V16)</f>
        <v>0</v>
      </c>
      <c r="W6" s="72">
        <f>+SUM(W8:W16)</f>
        <v>0</v>
      </c>
      <c r="X6" s="72">
        <f>+Y6+Z6</f>
        <v>0</v>
      </c>
      <c r="Y6" s="72">
        <f>+SUM(Y8:Y16)</f>
        <v>0</v>
      </c>
      <c r="Z6" s="72">
        <f>+SUM(Z8:Z16)</f>
        <v>0</v>
      </c>
      <c r="AA6" s="72">
        <f>+AB6+AC6</f>
        <v>0</v>
      </c>
      <c r="AB6" s="72">
        <f>+SUM(AB8:AB16)</f>
        <v>0</v>
      </c>
      <c r="AC6" s="72">
        <f>+SUM(AC8:AC16)</f>
        <v>0</v>
      </c>
      <c r="AD6" s="72">
        <f>+AE6+AF6</f>
        <v>0</v>
      </c>
      <c r="AE6" s="72">
        <f>+SUM(AE8:AE16)</f>
        <v>0</v>
      </c>
      <c r="AF6" s="72">
        <f>+SUM(AF8:AF16)</f>
        <v>0</v>
      </c>
      <c r="AG6" s="72">
        <f>+AH6+AI6</f>
        <v>0</v>
      </c>
      <c r="AH6" s="72">
        <f>+SUM(AH8:AH16)</f>
        <v>0</v>
      </c>
      <c r="AI6" s="72">
        <f>+SUM(AI8:AI16)</f>
        <v>0</v>
      </c>
      <c r="AJ6" s="72">
        <f>+AK6+AL6</f>
        <v>0</v>
      </c>
      <c r="AK6" s="72">
        <f>+SUM(AK8:AK16)</f>
        <v>0</v>
      </c>
      <c r="AL6" s="72">
        <f>+SUM(AL8:AL16)</f>
        <v>0</v>
      </c>
      <c r="AM6" s="72">
        <f>+AN6+AO6</f>
        <v>0</v>
      </c>
      <c r="AN6" s="72">
        <f>+SUM(AN8:AN16)</f>
        <v>0</v>
      </c>
      <c r="AO6" s="72">
        <f>+SUM(AO8:AO16)</f>
        <v>0</v>
      </c>
      <c r="AP6" s="72">
        <f>+AQ6+AR6</f>
        <v>0</v>
      </c>
      <c r="AQ6" s="72">
        <f>+SUM(AQ8:AQ16)</f>
        <v>0</v>
      </c>
      <c r="AR6" s="72">
        <f>+SUM(AR8:AR16)</f>
        <v>0</v>
      </c>
      <c r="AS6" s="72">
        <f>+AT6+AU6</f>
        <v>0</v>
      </c>
      <c r="AT6" s="72">
        <f>+SUM(AT8:AT16)</f>
        <v>0</v>
      </c>
      <c r="AU6" s="72">
        <f>+SUM(AU8:AU16)</f>
        <v>0</v>
      </c>
      <c r="AV6" s="72">
        <f>+AW6+AX6</f>
        <v>0</v>
      </c>
      <c r="AW6" s="72">
        <f>+SUM(AW8:AW16)</f>
        <v>0</v>
      </c>
      <c r="AX6" s="72">
        <f>+SUM(AX8:AX16)</f>
        <v>0</v>
      </c>
      <c r="AY6" s="72">
        <f>+AZ6+BA6</f>
        <v>0</v>
      </c>
      <c r="AZ6" s="72">
        <f>+SUM(AZ8:AZ16)</f>
        <v>0</v>
      </c>
      <c r="BA6" s="72">
        <f>+SUM(BA8:BA16)</f>
        <v>0</v>
      </c>
      <c r="BB6" s="72">
        <f>+BC6+BD6</f>
        <v>0</v>
      </c>
      <c r="BC6" s="72">
        <f>+SUM(BC8:BC16)</f>
        <v>0</v>
      </c>
      <c r="BD6" s="72">
        <f>+SUM(BD8:BD16)</f>
        <v>0</v>
      </c>
      <c r="BE6" s="72">
        <f>+BF6+BG6</f>
        <v>0</v>
      </c>
      <c r="BF6" s="72">
        <f>+SUM(BF8:BF16)</f>
        <v>0</v>
      </c>
      <c r="BG6" s="72">
        <f>+SUM(BG8:BG16)</f>
        <v>0</v>
      </c>
      <c r="BH6" s="72">
        <f>+BI6+BJ6</f>
        <v>0</v>
      </c>
      <c r="BI6" s="72">
        <f>+SUM(BI8:BI16)</f>
        <v>0</v>
      </c>
      <c r="BJ6" s="72">
        <f>+SUM(BJ8:BJ16)</f>
        <v>0</v>
      </c>
      <c r="BK6" s="72">
        <f>+BL6+BM6</f>
        <v>0</v>
      </c>
      <c r="BL6" s="72">
        <f>+SUM(BL8:BL16)</f>
        <v>0</v>
      </c>
      <c r="BM6" s="72">
        <f>+SUM(BM8:BM16)</f>
        <v>0</v>
      </c>
      <c r="BN6" s="72">
        <f>+BO6+BP6</f>
        <v>0</v>
      </c>
      <c r="BO6" s="72">
        <f>+SUM(BO8:BO16)</f>
        <v>0</v>
      </c>
      <c r="BP6" s="72">
        <f>+SUM(BP8:BP16)</f>
        <v>0</v>
      </c>
      <c r="BQ6" s="72">
        <f>+BR6+BS6</f>
        <v>0</v>
      </c>
      <c r="BR6" s="72">
        <f>+SUM(BR8:BR16)</f>
        <v>0</v>
      </c>
      <c r="BS6" s="72">
        <f>+SUM(BS8:BS16)</f>
        <v>0</v>
      </c>
    </row>
    <row r="7" spans="1:71" ht="15" customHeight="1">
      <c r="A7" s="115" t="s">
        <v>5</v>
      </c>
      <c r="B7" s="74" t="s">
        <v>98</v>
      </c>
      <c r="C7" s="256"/>
      <c r="D7" s="257"/>
      <c r="E7" s="258"/>
      <c r="F7" s="72"/>
      <c r="G7" s="75"/>
      <c r="H7" s="76"/>
      <c r="I7" s="72"/>
      <c r="J7" s="75"/>
      <c r="K7" s="76"/>
      <c r="L7" s="72"/>
      <c r="M7" s="75"/>
      <c r="N7" s="76"/>
      <c r="O7" s="72"/>
      <c r="P7" s="75"/>
      <c r="Q7" s="76"/>
      <c r="R7" s="72"/>
      <c r="S7" s="75"/>
      <c r="T7" s="76"/>
      <c r="U7" s="72"/>
      <c r="V7" s="75"/>
      <c r="W7" s="76"/>
      <c r="X7" s="72"/>
      <c r="Y7" s="75"/>
      <c r="Z7" s="76"/>
      <c r="AA7" s="72"/>
      <c r="AB7" s="75"/>
      <c r="AC7" s="76"/>
      <c r="AD7" s="72"/>
      <c r="AE7" s="75"/>
      <c r="AF7" s="76"/>
      <c r="AG7" s="72"/>
      <c r="AH7" s="75"/>
      <c r="AI7" s="76"/>
      <c r="AJ7" s="72"/>
      <c r="AK7" s="75"/>
      <c r="AL7" s="76"/>
      <c r="AM7" s="72"/>
      <c r="AN7" s="75"/>
      <c r="AO7" s="76"/>
      <c r="AP7" s="72"/>
      <c r="AQ7" s="75"/>
      <c r="AR7" s="76"/>
      <c r="AS7" s="72"/>
      <c r="AT7" s="75"/>
      <c r="AU7" s="76"/>
      <c r="AV7" s="72"/>
      <c r="AW7" s="75"/>
      <c r="AX7" s="76"/>
      <c r="AY7" s="72"/>
      <c r="AZ7" s="75"/>
      <c r="BA7" s="76"/>
      <c r="BB7" s="72"/>
      <c r="BC7" s="75"/>
      <c r="BD7" s="76"/>
      <c r="BE7" s="72"/>
      <c r="BF7" s="75"/>
      <c r="BG7" s="76"/>
      <c r="BH7" s="72"/>
      <c r="BI7" s="75"/>
      <c r="BJ7" s="76"/>
      <c r="BK7" s="72"/>
      <c r="BL7" s="75"/>
      <c r="BM7" s="76"/>
      <c r="BN7" s="72"/>
      <c r="BO7" s="75"/>
      <c r="BP7" s="76"/>
      <c r="BQ7" s="72"/>
      <c r="BR7" s="75"/>
      <c r="BS7" s="76"/>
    </row>
    <row r="8" spans="1:71" ht="22.5" customHeight="1">
      <c r="A8" s="115" t="s">
        <v>6</v>
      </c>
      <c r="B8" s="74" t="s">
        <v>99</v>
      </c>
      <c r="C8" s="256"/>
      <c r="D8" s="257"/>
      <c r="E8" s="257"/>
      <c r="F8" s="72">
        <v>0</v>
      </c>
      <c r="G8" s="75"/>
      <c r="H8" s="76"/>
      <c r="I8" s="72"/>
      <c r="J8" s="75"/>
      <c r="K8" s="76"/>
      <c r="L8" s="72">
        <f aca="true" t="shared" si="0" ref="L8:L17">+M8+N8</f>
        <v>0</v>
      </c>
      <c r="M8" s="75"/>
      <c r="N8" s="76"/>
      <c r="O8" s="72">
        <f aca="true" t="shared" si="1" ref="O8:O17">+P8+Q8</f>
        <v>0</v>
      </c>
      <c r="P8" s="75"/>
      <c r="Q8" s="76"/>
      <c r="R8" s="72">
        <f aca="true" t="shared" si="2" ref="R8:R17">+S8+T8</f>
        <v>0</v>
      </c>
      <c r="S8" s="75"/>
      <c r="T8" s="76"/>
      <c r="U8" s="72">
        <f aca="true" t="shared" si="3" ref="U8:U17">+V8+W8</f>
        <v>0</v>
      </c>
      <c r="V8" s="75"/>
      <c r="W8" s="76"/>
      <c r="X8" s="72">
        <f aca="true" t="shared" si="4" ref="X8:X17">+Y8+Z8</f>
        <v>0</v>
      </c>
      <c r="Y8" s="75"/>
      <c r="Z8" s="76"/>
      <c r="AA8" s="72">
        <f aca="true" t="shared" si="5" ref="AA8:AA17">+AB8+AC8</f>
        <v>0</v>
      </c>
      <c r="AB8" s="75"/>
      <c r="AC8" s="76"/>
      <c r="AD8" s="72">
        <f aca="true" t="shared" si="6" ref="AD8:AD17">+AE8+AF8</f>
        <v>0</v>
      </c>
      <c r="AE8" s="75"/>
      <c r="AF8" s="76"/>
      <c r="AG8" s="72">
        <f aca="true" t="shared" si="7" ref="AG8:AG17">+AH8+AI8</f>
        <v>0</v>
      </c>
      <c r="AH8" s="75"/>
      <c r="AI8" s="76"/>
      <c r="AJ8" s="72">
        <f aca="true" t="shared" si="8" ref="AJ8:AJ17">+AK8+AL8</f>
        <v>0</v>
      </c>
      <c r="AK8" s="75"/>
      <c r="AL8" s="76"/>
      <c r="AM8" s="72">
        <f aca="true" t="shared" si="9" ref="AM8:AM17">+AN8+AO8</f>
        <v>0</v>
      </c>
      <c r="AN8" s="75"/>
      <c r="AO8" s="76"/>
      <c r="AP8" s="72">
        <f aca="true" t="shared" si="10" ref="AP8:AP17">+AQ8+AR8</f>
        <v>0</v>
      </c>
      <c r="AQ8" s="75"/>
      <c r="AR8" s="76"/>
      <c r="AS8" s="72">
        <f aca="true" t="shared" si="11" ref="AS8:AS17">+AT8+AU8</f>
        <v>0</v>
      </c>
      <c r="AT8" s="75"/>
      <c r="AU8" s="76"/>
      <c r="AV8" s="72">
        <f aca="true" t="shared" si="12" ref="AV8:AV17">+AW8+AX8</f>
        <v>0</v>
      </c>
      <c r="AW8" s="75"/>
      <c r="AX8" s="76"/>
      <c r="AY8" s="72">
        <f aca="true" t="shared" si="13" ref="AY8:AY17">+AZ8+BA8</f>
        <v>0</v>
      </c>
      <c r="AZ8" s="75"/>
      <c r="BA8" s="76"/>
      <c r="BB8" s="72">
        <f aca="true" t="shared" si="14" ref="BB8:BB17">+BC8+BD8</f>
        <v>0</v>
      </c>
      <c r="BC8" s="75"/>
      <c r="BD8" s="76"/>
      <c r="BE8" s="72">
        <f aca="true" t="shared" si="15" ref="BE8:BE17">+BF8+BG8</f>
        <v>0</v>
      </c>
      <c r="BF8" s="75"/>
      <c r="BG8" s="76"/>
      <c r="BH8" s="72">
        <f aca="true" t="shared" si="16" ref="BH8:BH17">+BI8+BJ8</f>
        <v>0</v>
      </c>
      <c r="BI8" s="75"/>
      <c r="BJ8" s="76"/>
      <c r="BK8" s="72">
        <f aca="true" t="shared" si="17" ref="BK8:BK17">+BL8+BM8</f>
        <v>0</v>
      </c>
      <c r="BL8" s="75"/>
      <c r="BM8" s="76"/>
      <c r="BN8" s="72">
        <f aca="true" t="shared" si="18" ref="BN8:BN17">+BO8+BP8</f>
        <v>0</v>
      </c>
      <c r="BO8" s="75"/>
      <c r="BP8" s="76"/>
      <c r="BQ8" s="72">
        <f aca="true" t="shared" si="19" ref="BQ8:BQ17">+BR8+BS8</f>
        <v>0</v>
      </c>
      <c r="BR8" s="75"/>
      <c r="BS8" s="76"/>
    </row>
    <row r="9" spans="1:71" ht="15" customHeight="1">
      <c r="A9" s="115" t="s">
        <v>7</v>
      </c>
      <c r="B9" s="237" t="s">
        <v>100</v>
      </c>
      <c r="C9" s="256"/>
      <c r="D9" s="257"/>
      <c r="E9" s="257"/>
      <c r="F9" s="72">
        <v>0</v>
      </c>
      <c r="G9" s="75"/>
      <c r="H9" s="76"/>
      <c r="I9" s="72"/>
      <c r="J9" s="75"/>
      <c r="K9" s="76"/>
      <c r="L9" s="72">
        <f t="shared" si="0"/>
        <v>0</v>
      </c>
      <c r="M9" s="75"/>
      <c r="N9" s="76"/>
      <c r="O9" s="72">
        <f t="shared" si="1"/>
        <v>0</v>
      </c>
      <c r="P9" s="75"/>
      <c r="Q9" s="76"/>
      <c r="R9" s="72">
        <f t="shared" si="2"/>
        <v>0</v>
      </c>
      <c r="S9" s="75"/>
      <c r="T9" s="76"/>
      <c r="U9" s="72">
        <f t="shared" si="3"/>
        <v>0</v>
      </c>
      <c r="V9" s="75"/>
      <c r="W9" s="76"/>
      <c r="X9" s="72">
        <f t="shared" si="4"/>
        <v>0</v>
      </c>
      <c r="Y9" s="75"/>
      <c r="Z9" s="76"/>
      <c r="AA9" s="72">
        <f t="shared" si="5"/>
        <v>0</v>
      </c>
      <c r="AB9" s="75"/>
      <c r="AC9" s="76"/>
      <c r="AD9" s="72">
        <f t="shared" si="6"/>
        <v>0</v>
      </c>
      <c r="AE9" s="75"/>
      <c r="AF9" s="76"/>
      <c r="AG9" s="72">
        <f t="shared" si="7"/>
        <v>0</v>
      </c>
      <c r="AH9" s="75"/>
      <c r="AI9" s="76"/>
      <c r="AJ9" s="72">
        <f t="shared" si="8"/>
        <v>0</v>
      </c>
      <c r="AK9" s="75"/>
      <c r="AL9" s="76"/>
      <c r="AM9" s="72">
        <f t="shared" si="9"/>
        <v>0</v>
      </c>
      <c r="AN9" s="75"/>
      <c r="AO9" s="76"/>
      <c r="AP9" s="72">
        <f t="shared" si="10"/>
        <v>0</v>
      </c>
      <c r="AQ9" s="75"/>
      <c r="AR9" s="76"/>
      <c r="AS9" s="72">
        <f t="shared" si="11"/>
        <v>0</v>
      </c>
      <c r="AT9" s="75"/>
      <c r="AU9" s="76"/>
      <c r="AV9" s="72">
        <f t="shared" si="12"/>
        <v>0</v>
      </c>
      <c r="AW9" s="75"/>
      <c r="AX9" s="76"/>
      <c r="AY9" s="72">
        <f t="shared" si="13"/>
        <v>0</v>
      </c>
      <c r="AZ9" s="75"/>
      <c r="BA9" s="76"/>
      <c r="BB9" s="72">
        <f t="shared" si="14"/>
        <v>0</v>
      </c>
      <c r="BC9" s="75"/>
      <c r="BD9" s="76"/>
      <c r="BE9" s="72">
        <f t="shared" si="15"/>
        <v>0</v>
      </c>
      <c r="BF9" s="75"/>
      <c r="BG9" s="76"/>
      <c r="BH9" s="72">
        <f t="shared" si="16"/>
        <v>0</v>
      </c>
      <c r="BI9" s="75"/>
      <c r="BJ9" s="76"/>
      <c r="BK9" s="72">
        <f t="shared" si="17"/>
        <v>0</v>
      </c>
      <c r="BL9" s="75"/>
      <c r="BM9" s="76"/>
      <c r="BN9" s="72">
        <f t="shared" si="18"/>
        <v>0</v>
      </c>
      <c r="BO9" s="75"/>
      <c r="BP9" s="76"/>
      <c r="BQ9" s="72">
        <f t="shared" si="19"/>
        <v>0</v>
      </c>
      <c r="BR9" s="75"/>
      <c r="BS9" s="76"/>
    </row>
    <row r="10" spans="1:71" ht="15.75" customHeight="1">
      <c r="A10" s="115" t="s">
        <v>8</v>
      </c>
      <c r="B10" s="237" t="s">
        <v>101</v>
      </c>
      <c r="C10" s="256"/>
      <c r="D10" s="257"/>
      <c r="E10" s="257"/>
      <c r="F10" s="72">
        <v>0</v>
      </c>
      <c r="G10" s="75"/>
      <c r="H10" s="76"/>
      <c r="I10" s="72"/>
      <c r="J10" s="75"/>
      <c r="K10" s="76"/>
      <c r="L10" s="72">
        <f t="shared" si="0"/>
        <v>0</v>
      </c>
      <c r="M10" s="75"/>
      <c r="N10" s="76"/>
      <c r="O10" s="72">
        <f t="shared" si="1"/>
        <v>0</v>
      </c>
      <c r="P10" s="75"/>
      <c r="Q10" s="76"/>
      <c r="R10" s="72">
        <f t="shared" si="2"/>
        <v>0</v>
      </c>
      <c r="S10" s="75"/>
      <c r="T10" s="76"/>
      <c r="U10" s="72">
        <f t="shared" si="3"/>
        <v>0</v>
      </c>
      <c r="V10" s="75"/>
      <c r="W10" s="76"/>
      <c r="X10" s="72">
        <f t="shared" si="4"/>
        <v>0</v>
      </c>
      <c r="Y10" s="75"/>
      <c r="Z10" s="76"/>
      <c r="AA10" s="72">
        <f t="shared" si="5"/>
        <v>0</v>
      </c>
      <c r="AB10" s="75"/>
      <c r="AC10" s="76"/>
      <c r="AD10" s="72">
        <f t="shared" si="6"/>
        <v>0</v>
      </c>
      <c r="AE10" s="75"/>
      <c r="AF10" s="76"/>
      <c r="AG10" s="72">
        <f t="shared" si="7"/>
        <v>0</v>
      </c>
      <c r="AH10" s="75"/>
      <c r="AI10" s="76"/>
      <c r="AJ10" s="72">
        <f t="shared" si="8"/>
        <v>0</v>
      </c>
      <c r="AK10" s="75"/>
      <c r="AL10" s="76"/>
      <c r="AM10" s="72">
        <f t="shared" si="9"/>
        <v>0</v>
      </c>
      <c r="AN10" s="75"/>
      <c r="AO10" s="76"/>
      <c r="AP10" s="72">
        <f t="shared" si="10"/>
        <v>0</v>
      </c>
      <c r="AQ10" s="75"/>
      <c r="AR10" s="76"/>
      <c r="AS10" s="72">
        <f t="shared" si="11"/>
        <v>0</v>
      </c>
      <c r="AT10" s="75"/>
      <c r="AU10" s="76"/>
      <c r="AV10" s="72">
        <f t="shared" si="12"/>
        <v>0</v>
      </c>
      <c r="AW10" s="75"/>
      <c r="AX10" s="76"/>
      <c r="AY10" s="72">
        <f t="shared" si="13"/>
        <v>0</v>
      </c>
      <c r="AZ10" s="75"/>
      <c r="BA10" s="76"/>
      <c r="BB10" s="72">
        <f t="shared" si="14"/>
        <v>0</v>
      </c>
      <c r="BC10" s="75"/>
      <c r="BD10" s="76"/>
      <c r="BE10" s="72">
        <f t="shared" si="15"/>
        <v>0</v>
      </c>
      <c r="BF10" s="75"/>
      <c r="BG10" s="76"/>
      <c r="BH10" s="72">
        <f t="shared" si="16"/>
        <v>0</v>
      </c>
      <c r="BI10" s="75"/>
      <c r="BJ10" s="76"/>
      <c r="BK10" s="72">
        <f t="shared" si="17"/>
        <v>0</v>
      </c>
      <c r="BL10" s="75"/>
      <c r="BM10" s="76"/>
      <c r="BN10" s="72">
        <f t="shared" si="18"/>
        <v>0</v>
      </c>
      <c r="BO10" s="75"/>
      <c r="BP10" s="76"/>
      <c r="BQ10" s="72">
        <f t="shared" si="19"/>
        <v>0</v>
      </c>
      <c r="BR10" s="75"/>
      <c r="BS10" s="76"/>
    </row>
    <row r="11" spans="1:71" ht="19.5" customHeight="1">
      <c r="A11" s="115" t="s">
        <v>9</v>
      </c>
      <c r="B11" s="237" t="s">
        <v>102</v>
      </c>
      <c r="C11" s="256"/>
      <c r="D11" s="257"/>
      <c r="E11" s="257"/>
      <c r="F11" s="72">
        <v>0</v>
      </c>
      <c r="G11" s="75"/>
      <c r="H11" s="76"/>
      <c r="I11" s="72"/>
      <c r="J11" s="75"/>
      <c r="K11" s="76"/>
      <c r="L11" s="72">
        <f t="shared" si="0"/>
        <v>0</v>
      </c>
      <c r="M11" s="75"/>
      <c r="N11" s="76"/>
      <c r="O11" s="72">
        <f t="shared" si="1"/>
        <v>0</v>
      </c>
      <c r="P11" s="75"/>
      <c r="Q11" s="76"/>
      <c r="R11" s="72">
        <f t="shared" si="2"/>
        <v>0</v>
      </c>
      <c r="S11" s="75"/>
      <c r="T11" s="76"/>
      <c r="U11" s="72">
        <f t="shared" si="3"/>
        <v>0</v>
      </c>
      <c r="V11" s="75"/>
      <c r="W11" s="76"/>
      <c r="X11" s="72">
        <f t="shared" si="4"/>
        <v>0</v>
      </c>
      <c r="Y11" s="75"/>
      <c r="Z11" s="76"/>
      <c r="AA11" s="72">
        <f t="shared" si="5"/>
        <v>0</v>
      </c>
      <c r="AB11" s="75"/>
      <c r="AC11" s="76"/>
      <c r="AD11" s="72">
        <f t="shared" si="6"/>
        <v>0</v>
      </c>
      <c r="AE11" s="75"/>
      <c r="AF11" s="76"/>
      <c r="AG11" s="72">
        <f t="shared" si="7"/>
        <v>0</v>
      </c>
      <c r="AH11" s="75"/>
      <c r="AI11" s="76"/>
      <c r="AJ11" s="72">
        <f t="shared" si="8"/>
        <v>0</v>
      </c>
      <c r="AK11" s="75"/>
      <c r="AL11" s="76"/>
      <c r="AM11" s="72">
        <f t="shared" si="9"/>
        <v>0</v>
      </c>
      <c r="AN11" s="75"/>
      <c r="AO11" s="76"/>
      <c r="AP11" s="72">
        <f t="shared" si="10"/>
        <v>0</v>
      </c>
      <c r="AQ11" s="75"/>
      <c r="AR11" s="76"/>
      <c r="AS11" s="72">
        <f t="shared" si="11"/>
        <v>0</v>
      </c>
      <c r="AT11" s="75"/>
      <c r="AU11" s="76"/>
      <c r="AV11" s="72">
        <f t="shared" si="12"/>
        <v>0</v>
      </c>
      <c r="AW11" s="75"/>
      <c r="AX11" s="76"/>
      <c r="AY11" s="72">
        <f t="shared" si="13"/>
        <v>0</v>
      </c>
      <c r="AZ11" s="75"/>
      <c r="BA11" s="76"/>
      <c r="BB11" s="72">
        <f t="shared" si="14"/>
        <v>0</v>
      </c>
      <c r="BC11" s="75"/>
      <c r="BD11" s="76"/>
      <c r="BE11" s="72">
        <f t="shared" si="15"/>
        <v>0</v>
      </c>
      <c r="BF11" s="75"/>
      <c r="BG11" s="76"/>
      <c r="BH11" s="72">
        <f t="shared" si="16"/>
        <v>0</v>
      </c>
      <c r="BI11" s="75"/>
      <c r="BJ11" s="76"/>
      <c r="BK11" s="72">
        <f t="shared" si="17"/>
        <v>0</v>
      </c>
      <c r="BL11" s="75"/>
      <c r="BM11" s="76"/>
      <c r="BN11" s="72">
        <f t="shared" si="18"/>
        <v>0</v>
      </c>
      <c r="BO11" s="75"/>
      <c r="BP11" s="76"/>
      <c r="BQ11" s="72">
        <f t="shared" si="19"/>
        <v>0</v>
      </c>
      <c r="BR11" s="75"/>
      <c r="BS11" s="76"/>
    </row>
    <row r="12" spans="1:71" ht="14.25" customHeight="1">
      <c r="A12" s="115" t="s">
        <v>10</v>
      </c>
      <c r="B12" s="237" t="s">
        <v>103</v>
      </c>
      <c r="C12" s="256"/>
      <c r="D12" s="257"/>
      <c r="E12" s="257"/>
      <c r="F12" s="72">
        <v>0</v>
      </c>
      <c r="G12" s="75"/>
      <c r="H12" s="76"/>
      <c r="I12" s="72"/>
      <c r="J12" s="75"/>
      <c r="K12" s="76"/>
      <c r="L12" s="72">
        <f t="shared" si="0"/>
        <v>0</v>
      </c>
      <c r="M12" s="75"/>
      <c r="N12" s="76"/>
      <c r="O12" s="72">
        <f t="shared" si="1"/>
        <v>0</v>
      </c>
      <c r="P12" s="75"/>
      <c r="Q12" s="76"/>
      <c r="R12" s="72">
        <f t="shared" si="2"/>
        <v>0</v>
      </c>
      <c r="S12" s="75"/>
      <c r="T12" s="76"/>
      <c r="U12" s="72">
        <f t="shared" si="3"/>
        <v>0</v>
      </c>
      <c r="V12" s="75"/>
      <c r="W12" s="76"/>
      <c r="X12" s="72">
        <f t="shared" si="4"/>
        <v>0</v>
      </c>
      <c r="Y12" s="75"/>
      <c r="Z12" s="76"/>
      <c r="AA12" s="72">
        <f t="shared" si="5"/>
        <v>0</v>
      </c>
      <c r="AB12" s="75"/>
      <c r="AC12" s="76"/>
      <c r="AD12" s="72">
        <f t="shared" si="6"/>
        <v>0</v>
      </c>
      <c r="AE12" s="75"/>
      <c r="AF12" s="76"/>
      <c r="AG12" s="72">
        <f t="shared" si="7"/>
        <v>0</v>
      </c>
      <c r="AH12" s="75"/>
      <c r="AI12" s="76"/>
      <c r="AJ12" s="72">
        <f t="shared" si="8"/>
        <v>0</v>
      </c>
      <c r="AK12" s="75"/>
      <c r="AL12" s="76"/>
      <c r="AM12" s="72">
        <f t="shared" si="9"/>
        <v>0</v>
      </c>
      <c r="AN12" s="75"/>
      <c r="AO12" s="76"/>
      <c r="AP12" s="72">
        <f t="shared" si="10"/>
        <v>0</v>
      </c>
      <c r="AQ12" s="75"/>
      <c r="AR12" s="76"/>
      <c r="AS12" s="72">
        <f t="shared" si="11"/>
        <v>0</v>
      </c>
      <c r="AT12" s="75"/>
      <c r="AU12" s="76"/>
      <c r="AV12" s="72">
        <f t="shared" si="12"/>
        <v>0</v>
      </c>
      <c r="AW12" s="75"/>
      <c r="AX12" s="76"/>
      <c r="AY12" s="72">
        <f t="shared" si="13"/>
        <v>0</v>
      </c>
      <c r="AZ12" s="75"/>
      <c r="BA12" s="76"/>
      <c r="BB12" s="72">
        <f t="shared" si="14"/>
        <v>0</v>
      </c>
      <c r="BC12" s="75"/>
      <c r="BD12" s="76"/>
      <c r="BE12" s="72">
        <f t="shared" si="15"/>
        <v>0</v>
      </c>
      <c r="BF12" s="75"/>
      <c r="BG12" s="76"/>
      <c r="BH12" s="72">
        <f t="shared" si="16"/>
        <v>0</v>
      </c>
      <c r="BI12" s="75"/>
      <c r="BJ12" s="76"/>
      <c r="BK12" s="72">
        <f t="shared" si="17"/>
        <v>0</v>
      </c>
      <c r="BL12" s="75"/>
      <c r="BM12" s="76"/>
      <c r="BN12" s="72">
        <f t="shared" si="18"/>
        <v>0</v>
      </c>
      <c r="BO12" s="75"/>
      <c r="BP12" s="76"/>
      <c r="BQ12" s="72">
        <f t="shared" si="19"/>
        <v>0</v>
      </c>
      <c r="BR12" s="75"/>
      <c r="BS12" s="76"/>
    </row>
    <row r="13" spans="1:71" ht="15" customHeight="1">
      <c r="A13" s="115" t="s">
        <v>11</v>
      </c>
      <c r="B13" s="74" t="s">
        <v>104</v>
      </c>
      <c r="C13" s="256"/>
      <c r="D13" s="257"/>
      <c r="E13" s="257"/>
      <c r="F13" s="72">
        <v>0</v>
      </c>
      <c r="G13" s="75"/>
      <c r="H13" s="76"/>
      <c r="I13" s="72"/>
      <c r="J13" s="75"/>
      <c r="K13" s="76"/>
      <c r="L13" s="72">
        <f t="shared" si="0"/>
        <v>0</v>
      </c>
      <c r="M13" s="75"/>
      <c r="N13" s="76"/>
      <c r="O13" s="72">
        <f t="shared" si="1"/>
        <v>0</v>
      </c>
      <c r="P13" s="75"/>
      <c r="Q13" s="76"/>
      <c r="R13" s="72">
        <f t="shared" si="2"/>
        <v>0</v>
      </c>
      <c r="S13" s="75"/>
      <c r="T13" s="76"/>
      <c r="U13" s="72">
        <f t="shared" si="3"/>
        <v>0</v>
      </c>
      <c r="V13" s="75"/>
      <c r="W13" s="76"/>
      <c r="X13" s="72">
        <f t="shared" si="4"/>
        <v>0</v>
      </c>
      <c r="Y13" s="75"/>
      <c r="Z13" s="76"/>
      <c r="AA13" s="72">
        <f t="shared" si="5"/>
        <v>0</v>
      </c>
      <c r="AB13" s="75"/>
      <c r="AC13" s="76"/>
      <c r="AD13" s="72">
        <f t="shared" si="6"/>
        <v>0</v>
      </c>
      <c r="AE13" s="75"/>
      <c r="AF13" s="76"/>
      <c r="AG13" s="72">
        <f t="shared" si="7"/>
        <v>0</v>
      </c>
      <c r="AH13" s="75"/>
      <c r="AI13" s="76"/>
      <c r="AJ13" s="72">
        <f t="shared" si="8"/>
        <v>0</v>
      </c>
      <c r="AK13" s="75"/>
      <c r="AL13" s="76"/>
      <c r="AM13" s="72">
        <f t="shared" si="9"/>
        <v>0</v>
      </c>
      <c r="AN13" s="75"/>
      <c r="AO13" s="76"/>
      <c r="AP13" s="72">
        <f t="shared" si="10"/>
        <v>0</v>
      </c>
      <c r="AQ13" s="75"/>
      <c r="AR13" s="76"/>
      <c r="AS13" s="72">
        <f t="shared" si="11"/>
        <v>0</v>
      </c>
      <c r="AT13" s="75"/>
      <c r="AU13" s="76"/>
      <c r="AV13" s="72">
        <f t="shared" si="12"/>
        <v>0</v>
      </c>
      <c r="AW13" s="75"/>
      <c r="AX13" s="76"/>
      <c r="AY13" s="72">
        <f t="shared" si="13"/>
        <v>0</v>
      </c>
      <c r="AZ13" s="75"/>
      <c r="BA13" s="76"/>
      <c r="BB13" s="72">
        <f t="shared" si="14"/>
        <v>0</v>
      </c>
      <c r="BC13" s="75"/>
      <c r="BD13" s="76"/>
      <c r="BE13" s="72">
        <f t="shared" si="15"/>
        <v>0</v>
      </c>
      <c r="BF13" s="75"/>
      <c r="BG13" s="76"/>
      <c r="BH13" s="72">
        <f t="shared" si="16"/>
        <v>0</v>
      </c>
      <c r="BI13" s="75"/>
      <c r="BJ13" s="76"/>
      <c r="BK13" s="72">
        <f t="shared" si="17"/>
        <v>0</v>
      </c>
      <c r="BL13" s="75"/>
      <c r="BM13" s="76"/>
      <c r="BN13" s="72">
        <f t="shared" si="18"/>
        <v>0</v>
      </c>
      <c r="BO13" s="75"/>
      <c r="BP13" s="76"/>
      <c r="BQ13" s="72">
        <f t="shared" si="19"/>
        <v>0</v>
      </c>
      <c r="BR13" s="75"/>
      <c r="BS13" s="76"/>
    </row>
    <row r="14" spans="1:71" ht="15" customHeight="1">
      <c r="A14" s="115" t="s">
        <v>12</v>
      </c>
      <c r="B14" s="74" t="s">
        <v>105</v>
      </c>
      <c r="C14" s="256"/>
      <c r="D14" s="257"/>
      <c r="E14" s="257"/>
      <c r="F14" s="72">
        <v>0</v>
      </c>
      <c r="G14" s="75"/>
      <c r="H14" s="76"/>
      <c r="I14" s="72"/>
      <c r="J14" s="75"/>
      <c r="K14" s="76"/>
      <c r="L14" s="72">
        <f t="shared" si="0"/>
        <v>0</v>
      </c>
      <c r="M14" s="75"/>
      <c r="N14" s="76"/>
      <c r="O14" s="72">
        <f t="shared" si="1"/>
        <v>0</v>
      </c>
      <c r="P14" s="75"/>
      <c r="Q14" s="76"/>
      <c r="R14" s="72">
        <f t="shared" si="2"/>
        <v>0</v>
      </c>
      <c r="S14" s="75"/>
      <c r="T14" s="76"/>
      <c r="U14" s="72">
        <f t="shared" si="3"/>
        <v>0</v>
      </c>
      <c r="V14" s="75"/>
      <c r="W14" s="76"/>
      <c r="X14" s="72">
        <f t="shared" si="4"/>
        <v>0</v>
      </c>
      <c r="Y14" s="75"/>
      <c r="Z14" s="76"/>
      <c r="AA14" s="72">
        <f t="shared" si="5"/>
        <v>0</v>
      </c>
      <c r="AB14" s="75"/>
      <c r="AC14" s="76"/>
      <c r="AD14" s="72">
        <f t="shared" si="6"/>
        <v>0</v>
      </c>
      <c r="AE14" s="75"/>
      <c r="AF14" s="76"/>
      <c r="AG14" s="72">
        <f t="shared" si="7"/>
        <v>0</v>
      </c>
      <c r="AH14" s="75"/>
      <c r="AI14" s="76"/>
      <c r="AJ14" s="72">
        <f t="shared" si="8"/>
        <v>0</v>
      </c>
      <c r="AK14" s="75"/>
      <c r="AL14" s="76"/>
      <c r="AM14" s="72">
        <f t="shared" si="9"/>
        <v>0</v>
      </c>
      <c r="AN14" s="75"/>
      <c r="AO14" s="76"/>
      <c r="AP14" s="72">
        <f t="shared" si="10"/>
        <v>0</v>
      </c>
      <c r="AQ14" s="75"/>
      <c r="AR14" s="76"/>
      <c r="AS14" s="72">
        <f t="shared" si="11"/>
        <v>0</v>
      </c>
      <c r="AT14" s="75"/>
      <c r="AU14" s="76"/>
      <c r="AV14" s="72">
        <f t="shared" si="12"/>
        <v>0</v>
      </c>
      <c r="AW14" s="75"/>
      <c r="AX14" s="76"/>
      <c r="AY14" s="72">
        <f t="shared" si="13"/>
        <v>0</v>
      </c>
      <c r="AZ14" s="75"/>
      <c r="BA14" s="76"/>
      <c r="BB14" s="72">
        <f t="shared" si="14"/>
        <v>0</v>
      </c>
      <c r="BC14" s="75"/>
      <c r="BD14" s="76"/>
      <c r="BE14" s="72">
        <f t="shared" si="15"/>
        <v>0</v>
      </c>
      <c r="BF14" s="75"/>
      <c r="BG14" s="76"/>
      <c r="BH14" s="72">
        <f t="shared" si="16"/>
        <v>0</v>
      </c>
      <c r="BI14" s="75"/>
      <c r="BJ14" s="76"/>
      <c r="BK14" s="72">
        <f t="shared" si="17"/>
        <v>0</v>
      </c>
      <c r="BL14" s="75"/>
      <c r="BM14" s="76"/>
      <c r="BN14" s="72">
        <f t="shared" si="18"/>
        <v>0</v>
      </c>
      <c r="BO14" s="75"/>
      <c r="BP14" s="76"/>
      <c r="BQ14" s="72">
        <f t="shared" si="19"/>
        <v>0</v>
      </c>
      <c r="BR14" s="75"/>
      <c r="BS14" s="76"/>
    </row>
    <row r="15" spans="1:71" ht="15" customHeight="1">
      <c r="A15" s="115" t="s">
        <v>13</v>
      </c>
      <c r="B15" s="74" t="s">
        <v>106</v>
      </c>
      <c r="C15" s="256"/>
      <c r="D15" s="257"/>
      <c r="E15" s="257"/>
      <c r="F15" s="72">
        <v>0</v>
      </c>
      <c r="G15" s="75"/>
      <c r="H15" s="76"/>
      <c r="I15" s="72"/>
      <c r="J15" s="75"/>
      <c r="K15" s="76"/>
      <c r="L15" s="72">
        <f t="shared" si="0"/>
        <v>0</v>
      </c>
      <c r="M15" s="75"/>
      <c r="N15" s="76"/>
      <c r="O15" s="72">
        <f t="shared" si="1"/>
        <v>0</v>
      </c>
      <c r="P15" s="75"/>
      <c r="Q15" s="76"/>
      <c r="R15" s="72">
        <f t="shared" si="2"/>
        <v>0</v>
      </c>
      <c r="S15" s="75"/>
      <c r="T15" s="76"/>
      <c r="U15" s="72">
        <f t="shared" si="3"/>
        <v>0</v>
      </c>
      <c r="V15" s="75"/>
      <c r="W15" s="76"/>
      <c r="X15" s="72">
        <f t="shared" si="4"/>
        <v>0</v>
      </c>
      <c r="Y15" s="75"/>
      <c r="Z15" s="76"/>
      <c r="AA15" s="72">
        <f t="shared" si="5"/>
        <v>0</v>
      </c>
      <c r="AB15" s="75"/>
      <c r="AC15" s="76"/>
      <c r="AD15" s="72">
        <f t="shared" si="6"/>
        <v>0</v>
      </c>
      <c r="AE15" s="75"/>
      <c r="AF15" s="76"/>
      <c r="AG15" s="72">
        <f t="shared" si="7"/>
        <v>0</v>
      </c>
      <c r="AH15" s="75"/>
      <c r="AI15" s="76"/>
      <c r="AJ15" s="72">
        <f t="shared" si="8"/>
        <v>0</v>
      </c>
      <c r="AK15" s="75"/>
      <c r="AL15" s="76"/>
      <c r="AM15" s="72">
        <f t="shared" si="9"/>
        <v>0</v>
      </c>
      <c r="AN15" s="75"/>
      <c r="AO15" s="76"/>
      <c r="AP15" s="72">
        <f t="shared" si="10"/>
        <v>0</v>
      </c>
      <c r="AQ15" s="75"/>
      <c r="AR15" s="76"/>
      <c r="AS15" s="72">
        <f t="shared" si="11"/>
        <v>0</v>
      </c>
      <c r="AT15" s="75"/>
      <c r="AU15" s="76"/>
      <c r="AV15" s="72">
        <f t="shared" si="12"/>
        <v>0</v>
      </c>
      <c r="AW15" s="75"/>
      <c r="AX15" s="76"/>
      <c r="AY15" s="72">
        <f t="shared" si="13"/>
        <v>0</v>
      </c>
      <c r="AZ15" s="75"/>
      <c r="BA15" s="76"/>
      <c r="BB15" s="72">
        <f t="shared" si="14"/>
        <v>0</v>
      </c>
      <c r="BC15" s="75"/>
      <c r="BD15" s="76"/>
      <c r="BE15" s="72">
        <f t="shared" si="15"/>
        <v>0</v>
      </c>
      <c r="BF15" s="75"/>
      <c r="BG15" s="76"/>
      <c r="BH15" s="72">
        <f t="shared" si="16"/>
        <v>0</v>
      </c>
      <c r="BI15" s="75"/>
      <c r="BJ15" s="76"/>
      <c r="BK15" s="72">
        <f t="shared" si="17"/>
        <v>0</v>
      </c>
      <c r="BL15" s="75"/>
      <c r="BM15" s="76"/>
      <c r="BN15" s="72">
        <f t="shared" si="18"/>
        <v>0</v>
      </c>
      <c r="BO15" s="75"/>
      <c r="BP15" s="76"/>
      <c r="BQ15" s="72">
        <f t="shared" si="19"/>
        <v>0</v>
      </c>
      <c r="BR15" s="75"/>
      <c r="BS15" s="76"/>
    </row>
    <row r="16" spans="1:71" ht="20.25" customHeight="1">
      <c r="A16" s="115" t="s">
        <v>14</v>
      </c>
      <c r="B16" s="74" t="s">
        <v>107</v>
      </c>
      <c r="C16" s="256"/>
      <c r="D16" s="257"/>
      <c r="E16" s="257"/>
      <c r="F16" s="72">
        <v>0</v>
      </c>
      <c r="G16" s="75"/>
      <c r="H16" s="76"/>
      <c r="I16" s="72"/>
      <c r="J16" s="75"/>
      <c r="K16" s="76"/>
      <c r="L16" s="72">
        <f t="shared" si="0"/>
        <v>0</v>
      </c>
      <c r="M16" s="75"/>
      <c r="N16" s="76"/>
      <c r="O16" s="72">
        <f t="shared" si="1"/>
        <v>0</v>
      </c>
      <c r="P16" s="75"/>
      <c r="Q16" s="76"/>
      <c r="R16" s="72">
        <f t="shared" si="2"/>
        <v>0</v>
      </c>
      <c r="S16" s="75"/>
      <c r="T16" s="76"/>
      <c r="U16" s="72">
        <f t="shared" si="3"/>
        <v>0</v>
      </c>
      <c r="V16" s="75"/>
      <c r="W16" s="76"/>
      <c r="X16" s="72">
        <f t="shared" si="4"/>
        <v>0</v>
      </c>
      <c r="Y16" s="75"/>
      <c r="Z16" s="76"/>
      <c r="AA16" s="72">
        <f t="shared" si="5"/>
        <v>0</v>
      </c>
      <c r="AB16" s="75"/>
      <c r="AC16" s="76"/>
      <c r="AD16" s="72">
        <f t="shared" si="6"/>
        <v>0</v>
      </c>
      <c r="AE16" s="75"/>
      <c r="AF16" s="76"/>
      <c r="AG16" s="72">
        <f t="shared" si="7"/>
        <v>0</v>
      </c>
      <c r="AH16" s="75"/>
      <c r="AI16" s="76"/>
      <c r="AJ16" s="72">
        <f t="shared" si="8"/>
        <v>0</v>
      </c>
      <c r="AK16" s="75"/>
      <c r="AL16" s="76"/>
      <c r="AM16" s="72">
        <f t="shared" si="9"/>
        <v>0</v>
      </c>
      <c r="AN16" s="75"/>
      <c r="AO16" s="76"/>
      <c r="AP16" s="72">
        <f t="shared" si="10"/>
        <v>0</v>
      </c>
      <c r="AQ16" s="75"/>
      <c r="AR16" s="76"/>
      <c r="AS16" s="72">
        <f t="shared" si="11"/>
        <v>0</v>
      </c>
      <c r="AT16" s="75"/>
      <c r="AU16" s="76"/>
      <c r="AV16" s="72">
        <f t="shared" si="12"/>
        <v>0</v>
      </c>
      <c r="AW16" s="75"/>
      <c r="AX16" s="76"/>
      <c r="AY16" s="72">
        <f t="shared" si="13"/>
        <v>0</v>
      </c>
      <c r="AZ16" s="75"/>
      <c r="BA16" s="76"/>
      <c r="BB16" s="72">
        <f t="shared" si="14"/>
        <v>0</v>
      </c>
      <c r="BC16" s="75"/>
      <c r="BD16" s="76"/>
      <c r="BE16" s="72">
        <f t="shared" si="15"/>
        <v>0</v>
      </c>
      <c r="BF16" s="75"/>
      <c r="BG16" s="76"/>
      <c r="BH16" s="72">
        <f t="shared" si="16"/>
        <v>0</v>
      </c>
      <c r="BI16" s="75"/>
      <c r="BJ16" s="76"/>
      <c r="BK16" s="72">
        <f t="shared" si="17"/>
        <v>0</v>
      </c>
      <c r="BL16" s="75"/>
      <c r="BM16" s="76"/>
      <c r="BN16" s="72">
        <f t="shared" si="18"/>
        <v>0</v>
      </c>
      <c r="BO16" s="75"/>
      <c r="BP16" s="76"/>
      <c r="BQ16" s="72">
        <f t="shared" si="19"/>
        <v>0</v>
      </c>
      <c r="BR16" s="75"/>
      <c r="BS16" s="76"/>
    </row>
    <row r="17" spans="1:71" s="77" customFormat="1" ht="15" customHeight="1">
      <c r="A17" s="114">
        <v>2</v>
      </c>
      <c r="B17" s="70" t="s">
        <v>108</v>
      </c>
      <c r="C17" s="256">
        <f>+D17+E17</f>
        <v>569533.6</v>
      </c>
      <c r="D17" s="256">
        <f>SUM(D19:D29)</f>
        <v>516721.9</v>
      </c>
      <c r="E17" s="256">
        <f>SUM(E19:E29)</f>
        <v>52811.7</v>
      </c>
      <c r="F17" s="72">
        <v>569533.9664340001</v>
      </c>
      <c r="G17" s="72"/>
      <c r="H17" s="72"/>
      <c r="I17" s="72"/>
      <c r="J17" s="72"/>
      <c r="K17" s="72"/>
      <c r="L17" s="72">
        <f t="shared" si="0"/>
        <v>0</v>
      </c>
      <c r="M17" s="72">
        <f>+SUM(M19:M28)</f>
        <v>0</v>
      </c>
      <c r="N17" s="72">
        <f>+SUM(N19:N28)</f>
        <v>0</v>
      </c>
      <c r="O17" s="72">
        <f t="shared" si="1"/>
        <v>0</v>
      </c>
      <c r="P17" s="72">
        <f>+SUM(P19:P28)</f>
        <v>0</v>
      </c>
      <c r="Q17" s="72">
        <f>+SUM(Q19:Q28)</f>
        <v>0</v>
      </c>
      <c r="R17" s="72">
        <f t="shared" si="2"/>
        <v>0</v>
      </c>
      <c r="S17" s="72">
        <f>+SUM(S19:S28)</f>
        <v>0</v>
      </c>
      <c r="T17" s="72">
        <f>+SUM(T19:T28)</f>
        <v>0</v>
      </c>
      <c r="U17" s="72">
        <f t="shared" si="3"/>
        <v>0</v>
      </c>
      <c r="V17" s="72">
        <f>+SUM(V19:V28)</f>
        <v>0</v>
      </c>
      <c r="W17" s="72">
        <f>+SUM(W19:W28)</f>
        <v>0</v>
      </c>
      <c r="X17" s="72">
        <f t="shared" si="4"/>
        <v>0</v>
      </c>
      <c r="Y17" s="72">
        <f>+SUM(Y19:Y28)</f>
        <v>0</v>
      </c>
      <c r="Z17" s="72">
        <f>+SUM(Z19:Z28)</f>
        <v>0</v>
      </c>
      <c r="AA17" s="72">
        <f t="shared" si="5"/>
        <v>0</v>
      </c>
      <c r="AB17" s="72">
        <f>+SUM(AB19:AB28)</f>
        <v>0</v>
      </c>
      <c r="AC17" s="72">
        <f>+SUM(AC19:AC28)</f>
        <v>0</v>
      </c>
      <c r="AD17" s="72">
        <f t="shared" si="6"/>
        <v>0</v>
      </c>
      <c r="AE17" s="72">
        <f>+SUM(AE19:AE28)</f>
        <v>0</v>
      </c>
      <c r="AF17" s="72">
        <f>+SUM(AF19:AF28)</f>
        <v>0</v>
      </c>
      <c r="AG17" s="72">
        <f t="shared" si="7"/>
        <v>0</v>
      </c>
      <c r="AH17" s="72">
        <f>+SUM(AH19:AH28)</f>
        <v>0</v>
      </c>
      <c r="AI17" s="72">
        <f>+SUM(AI19:AI28)</f>
        <v>0</v>
      </c>
      <c r="AJ17" s="72">
        <f t="shared" si="8"/>
        <v>0</v>
      </c>
      <c r="AK17" s="72">
        <f>+SUM(AK19:AK28)</f>
        <v>0</v>
      </c>
      <c r="AL17" s="72">
        <f>+SUM(AL19:AL28)</f>
        <v>0</v>
      </c>
      <c r="AM17" s="72">
        <f t="shared" si="9"/>
        <v>0</v>
      </c>
      <c r="AN17" s="72">
        <f>+SUM(AN19:AN28)</f>
        <v>0</v>
      </c>
      <c r="AO17" s="72">
        <f>+SUM(AO19:AO28)</f>
        <v>0</v>
      </c>
      <c r="AP17" s="72">
        <f t="shared" si="10"/>
        <v>0</v>
      </c>
      <c r="AQ17" s="72">
        <f>+SUM(AQ19:AQ28)</f>
        <v>0</v>
      </c>
      <c r="AR17" s="72">
        <f>+SUM(AR19:AR28)</f>
        <v>0</v>
      </c>
      <c r="AS17" s="72">
        <f t="shared" si="11"/>
        <v>0</v>
      </c>
      <c r="AT17" s="72">
        <f>+SUM(AT19:AT28)</f>
        <v>0</v>
      </c>
      <c r="AU17" s="72">
        <f>+SUM(AU19:AU28)</f>
        <v>0</v>
      </c>
      <c r="AV17" s="72">
        <f t="shared" si="12"/>
        <v>0</v>
      </c>
      <c r="AW17" s="72">
        <f>+SUM(AW19:AW28)</f>
        <v>0</v>
      </c>
      <c r="AX17" s="72">
        <f>+SUM(AX19:AX28)</f>
        <v>0</v>
      </c>
      <c r="AY17" s="72">
        <f t="shared" si="13"/>
        <v>0</v>
      </c>
      <c r="AZ17" s="72">
        <f>+SUM(AZ19:AZ28)</f>
        <v>0</v>
      </c>
      <c r="BA17" s="72">
        <f>+SUM(BA19:BA28)</f>
        <v>0</v>
      </c>
      <c r="BB17" s="72">
        <f t="shared" si="14"/>
        <v>0</v>
      </c>
      <c r="BC17" s="72">
        <f>+SUM(BC19:BC28)</f>
        <v>0</v>
      </c>
      <c r="BD17" s="72">
        <f>+SUM(BD19:BD28)</f>
        <v>0</v>
      </c>
      <c r="BE17" s="72">
        <f t="shared" si="15"/>
        <v>0</v>
      </c>
      <c r="BF17" s="72">
        <f>+SUM(BF19:BF28)</f>
        <v>0</v>
      </c>
      <c r="BG17" s="72">
        <f>+SUM(BG19:BG28)</f>
        <v>0</v>
      </c>
      <c r="BH17" s="72">
        <f t="shared" si="16"/>
        <v>0</v>
      </c>
      <c r="BI17" s="72">
        <f>+SUM(BI19:BI28)</f>
        <v>0</v>
      </c>
      <c r="BJ17" s="72">
        <f>+SUM(BJ19:BJ28)</f>
        <v>0</v>
      </c>
      <c r="BK17" s="72">
        <f t="shared" si="17"/>
        <v>0</v>
      </c>
      <c r="BL17" s="72">
        <f>+SUM(BL19:BL28)</f>
        <v>0</v>
      </c>
      <c r="BM17" s="72">
        <f>+SUM(BM19:BM28)</f>
        <v>0</v>
      </c>
      <c r="BN17" s="72">
        <f t="shared" si="18"/>
        <v>0</v>
      </c>
      <c r="BO17" s="72">
        <f>+SUM(BO19:BO28)</f>
        <v>0</v>
      </c>
      <c r="BP17" s="72">
        <f>+SUM(BP19:BP28)</f>
        <v>0</v>
      </c>
      <c r="BQ17" s="72">
        <f t="shared" si="19"/>
        <v>0</v>
      </c>
      <c r="BR17" s="72">
        <f>+SUM(BR19:BR28)</f>
        <v>0</v>
      </c>
      <c r="BS17" s="72">
        <f>+SUM(BS19:BS28)</f>
        <v>0</v>
      </c>
    </row>
    <row r="18" spans="1:71" ht="15" customHeight="1">
      <c r="A18" s="115"/>
      <c r="B18" s="80" t="s">
        <v>98</v>
      </c>
      <c r="C18" s="257"/>
      <c r="D18" s="257"/>
      <c r="E18" s="258"/>
      <c r="F18" s="75"/>
      <c r="G18" s="75"/>
      <c r="H18" s="76"/>
      <c r="I18" s="75"/>
      <c r="J18" s="75"/>
      <c r="K18" s="76"/>
      <c r="L18" s="75"/>
      <c r="M18" s="75"/>
      <c r="N18" s="76"/>
      <c r="O18" s="75"/>
      <c r="P18" s="75"/>
      <c r="Q18" s="76"/>
      <c r="R18" s="75"/>
      <c r="S18" s="75"/>
      <c r="T18" s="76"/>
      <c r="U18" s="75"/>
      <c r="V18" s="75"/>
      <c r="W18" s="76"/>
      <c r="X18" s="75"/>
      <c r="Y18" s="75"/>
      <c r="Z18" s="76"/>
      <c r="AA18" s="75"/>
      <c r="AB18" s="75"/>
      <c r="AC18" s="76"/>
      <c r="AD18" s="75"/>
      <c r="AE18" s="75"/>
      <c r="AF18" s="76"/>
      <c r="AG18" s="75"/>
      <c r="AH18" s="75"/>
      <c r="AI18" s="76"/>
      <c r="AJ18" s="75"/>
      <c r="AK18" s="75"/>
      <c r="AL18" s="76"/>
      <c r="AM18" s="75"/>
      <c r="AN18" s="75"/>
      <c r="AO18" s="76"/>
      <c r="AP18" s="75"/>
      <c r="AQ18" s="75"/>
      <c r="AR18" s="76"/>
      <c r="AS18" s="75"/>
      <c r="AT18" s="75"/>
      <c r="AU18" s="76"/>
      <c r="AV18" s="75"/>
      <c r="AW18" s="75"/>
      <c r="AX18" s="76"/>
      <c r="AY18" s="75"/>
      <c r="AZ18" s="75"/>
      <c r="BA18" s="76"/>
      <c r="BB18" s="75"/>
      <c r="BC18" s="75"/>
      <c r="BD18" s="76"/>
      <c r="BE18" s="75"/>
      <c r="BF18" s="75"/>
      <c r="BG18" s="76"/>
      <c r="BH18" s="75"/>
      <c r="BI18" s="75"/>
      <c r="BJ18" s="76"/>
      <c r="BK18" s="75"/>
      <c r="BL18" s="75"/>
      <c r="BM18" s="76"/>
      <c r="BN18" s="75"/>
      <c r="BO18" s="75"/>
      <c r="BP18" s="76"/>
      <c r="BQ18" s="75"/>
      <c r="BR18" s="75"/>
      <c r="BS18" s="76"/>
    </row>
    <row r="19" spans="1:71" ht="15" customHeight="1">
      <c r="A19" s="115" t="s">
        <v>15</v>
      </c>
      <c r="B19" s="74" t="s">
        <v>109</v>
      </c>
      <c r="C19" s="256">
        <f>+D19+E19</f>
        <v>218404.5</v>
      </c>
      <c r="D19" s="259">
        <v>218404.5</v>
      </c>
      <c r="E19" s="259"/>
      <c r="F19" s="72">
        <v>218404.5</v>
      </c>
      <c r="G19" s="75"/>
      <c r="H19" s="76"/>
      <c r="I19" s="72"/>
      <c r="J19" s="75"/>
      <c r="K19" s="76"/>
      <c r="L19" s="72">
        <f aca="true" t="shared" si="20" ref="L19:L31">+M19+N19</f>
        <v>0</v>
      </c>
      <c r="M19" s="75"/>
      <c r="N19" s="76"/>
      <c r="O19" s="72">
        <f aca="true" t="shared" si="21" ref="O19:O31">+P19+Q19</f>
        <v>0</v>
      </c>
      <c r="P19" s="75"/>
      <c r="Q19" s="76"/>
      <c r="R19" s="72">
        <f aca="true" t="shared" si="22" ref="R19:R31">+S19+T19</f>
        <v>0</v>
      </c>
      <c r="S19" s="75"/>
      <c r="T19" s="76"/>
      <c r="U19" s="72">
        <f aca="true" t="shared" si="23" ref="U19:U31">+V19+W19</f>
        <v>0</v>
      </c>
      <c r="V19" s="75"/>
      <c r="W19" s="76"/>
      <c r="X19" s="72">
        <f aca="true" t="shared" si="24" ref="X19:X31">+Y19+Z19</f>
        <v>0</v>
      </c>
      <c r="Y19" s="75"/>
      <c r="Z19" s="76"/>
      <c r="AA19" s="72">
        <f aca="true" t="shared" si="25" ref="AA19:AA31">+AB19+AC19</f>
        <v>0</v>
      </c>
      <c r="AB19" s="75"/>
      <c r="AC19" s="76"/>
      <c r="AD19" s="72">
        <f aca="true" t="shared" si="26" ref="AD19:AD31">+AE19+AF19</f>
        <v>0</v>
      </c>
      <c r="AE19" s="75"/>
      <c r="AF19" s="76"/>
      <c r="AG19" s="72">
        <f aca="true" t="shared" si="27" ref="AG19:AG31">+AH19+AI19</f>
        <v>0</v>
      </c>
      <c r="AH19" s="75"/>
      <c r="AI19" s="76"/>
      <c r="AJ19" s="72">
        <f aca="true" t="shared" si="28" ref="AJ19:AJ31">+AK19+AL19</f>
        <v>0</v>
      </c>
      <c r="AK19" s="75"/>
      <c r="AL19" s="76"/>
      <c r="AM19" s="72">
        <f aca="true" t="shared" si="29" ref="AM19:AM31">+AN19+AO19</f>
        <v>0</v>
      </c>
      <c r="AN19" s="75"/>
      <c r="AO19" s="76"/>
      <c r="AP19" s="72">
        <f aca="true" t="shared" si="30" ref="AP19:AP31">+AQ19+AR19</f>
        <v>0</v>
      </c>
      <c r="AQ19" s="75"/>
      <c r="AR19" s="76"/>
      <c r="AS19" s="72">
        <f aca="true" t="shared" si="31" ref="AS19:AS31">+AT19+AU19</f>
        <v>0</v>
      </c>
      <c r="AT19" s="75"/>
      <c r="AU19" s="76"/>
      <c r="AV19" s="72">
        <f aca="true" t="shared" si="32" ref="AV19:AV31">+AW19+AX19</f>
        <v>0</v>
      </c>
      <c r="AW19" s="75"/>
      <c r="AX19" s="76"/>
      <c r="AY19" s="72">
        <f aca="true" t="shared" si="33" ref="AY19:AY31">+AZ19+BA19</f>
        <v>0</v>
      </c>
      <c r="AZ19" s="75"/>
      <c r="BA19" s="76"/>
      <c r="BB19" s="72">
        <f aca="true" t="shared" si="34" ref="BB19:BB31">+BC19+BD19</f>
        <v>0</v>
      </c>
      <c r="BC19" s="75"/>
      <c r="BD19" s="76"/>
      <c r="BE19" s="72">
        <f aca="true" t="shared" si="35" ref="BE19:BE31">+BF19+BG19</f>
        <v>0</v>
      </c>
      <c r="BF19" s="75"/>
      <c r="BG19" s="76"/>
      <c r="BH19" s="72">
        <f aca="true" t="shared" si="36" ref="BH19:BH31">+BI19+BJ19</f>
        <v>0</v>
      </c>
      <c r="BI19" s="75"/>
      <c r="BJ19" s="76"/>
      <c r="BK19" s="72">
        <f aca="true" t="shared" si="37" ref="BK19:BK31">+BL19+BM19</f>
        <v>0</v>
      </c>
      <c r="BL19" s="75"/>
      <c r="BM19" s="76"/>
      <c r="BN19" s="72">
        <f aca="true" t="shared" si="38" ref="BN19:BN31">+BO19+BP19</f>
        <v>0</v>
      </c>
      <c r="BO19" s="75"/>
      <c r="BP19" s="76"/>
      <c r="BQ19" s="72">
        <f aca="true" t="shared" si="39" ref="BQ19:BQ31">+BR19+BS19</f>
        <v>0</v>
      </c>
      <c r="BR19" s="75"/>
      <c r="BS19" s="76"/>
    </row>
    <row r="20" spans="1:71" ht="15" customHeight="1">
      <c r="A20" s="115" t="s">
        <v>16</v>
      </c>
      <c r="B20" s="74" t="s">
        <v>110</v>
      </c>
      <c r="C20" s="256">
        <f>+D20+E20</f>
        <v>129506.9</v>
      </c>
      <c r="D20" s="259">
        <v>76695.2</v>
      </c>
      <c r="E20" s="259">
        <f>52812.1-0.4</f>
        <v>52811.7</v>
      </c>
      <c r="F20" s="72">
        <v>129507.16643400001</v>
      </c>
      <c r="G20" s="75"/>
      <c r="H20" s="76"/>
      <c r="I20" s="72"/>
      <c r="J20" s="75"/>
      <c r="K20" s="76"/>
      <c r="L20" s="72">
        <f t="shared" si="20"/>
        <v>0</v>
      </c>
      <c r="M20" s="75"/>
      <c r="N20" s="76"/>
      <c r="O20" s="72">
        <f t="shared" si="21"/>
        <v>0</v>
      </c>
      <c r="P20" s="75"/>
      <c r="Q20" s="76"/>
      <c r="R20" s="72">
        <f t="shared" si="22"/>
        <v>0</v>
      </c>
      <c r="S20" s="75"/>
      <c r="T20" s="76"/>
      <c r="U20" s="72">
        <f t="shared" si="23"/>
        <v>0</v>
      </c>
      <c r="V20" s="75"/>
      <c r="W20" s="76"/>
      <c r="X20" s="72">
        <f t="shared" si="24"/>
        <v>0</v>
      </c>
      <c r="Y20" s="75"/>
      <c r="Z20" s="76"/>
      <c r="AA20" s="72">
        <f t="shared" si="25"/>
        <v>0</v>
      </c>
      <c r="AB20" s="75"/>
      <c r="AC20" s="76"/>
      <c r="AD20" s="72">
        <f t="shared" si="26"/>
        <v>0</v>
      </c>
      <c r="AE20" s="75"/>
      <c r="AF20" s="76"/>
      <c r="AG20" s="72">
        <f t="shared" si="27"/>
        <v>0</v>
      </c>
      <c r="AH20" s="75"/>
      <c r="AI20" s="76"/>
      <c r="AJ20" s="72">
        <f t="shared" si="28"/>
        <v>0</v>
      </c>
      <c r="AK20" s="75"/>
      <c r="AL20" s="76"/>
      <c r="AM20" s="72">
        <f t="shared" si="29"/>
        <v>0</v>
      </c>
      <c r="AN20" s="75"/>
      <c r="AO20" s="76"/>
      <c r="AP20" s="72">
        <f t="shared" si="30"/>
        <v>0</v>
      </c>
      <c r="AQ20" s="75"/>
      <c r="AR20" s="76"/>
      <c r="AS20" s="72">
        <f t="shared" si="31"/>
        <v>0</v>
      </c>
      <c r="AT20" s="75"/>
      <c r="AU20" s="76"/>
      <c r="AV20" s="72">
        <f t="shared" si="32"/>
        <v>0</v>
      </c>
      <c r="AW20" s="75"/>
      <c r="AX20" s="76"/>
      <c r="AY20" s="72">
        <f t="shared" si="33"/>
        <v>0</v>
      </c>
      <c r="AZ20" s="75"/>
      <c r="BA20" s="76"/>
      <c r="BB20" s="72">
        <f t="shared" si="34"/>
        <v>0</v>
      </c>
      <c r="BC20" s="75"/>
      <c r="BD20" s="76"/>
      <c r="BE20" s="72">
        <f t="shared" si="35"/>
        <v>0</v>
      </c>
      <c r="BF20" s="75"/>
      <c r="BG20" s="76"/>
      <c r="BH20" s="72">
        <f t="shared" si="36"/>
        <v>0</v>
      </c>
      <c r="BI20" s="75"/>
      <c r="BJ20" s="76"/>
      <c r="BK20" s="72">
        <f t="shared" si="37"/>
        <v>0</v>
      </c>
      <c r="BL20" s="75"/>
      <c r="BM20" s="76"/>
      <c r="BN20" s="72">
        <f t="shared" si="38"/>
        <v>0</v>
      </c>
      <c r="BO20" s="75"/>
      <c r="BP20" s="76"/>
      <c r="BQ20" s="72">
        <f t="shared" si="39"/>
        <v>0</v>
      </c>
      <c r="BR20" s="75"/>
      <c r="BS20" s="76"/>
    </row>
    <row r="21" spans="1:71" ht="15" customHeight="1">
      <c r="A21" s="115" t="s">
        <v>17</v>
      </c>
      <c r="B21" s="74" t="s">
        <v>111</v>
      </c>
      <c r="C21" s="256">
        <f>+D21+E21</f>
        <v>0</v>
      </c>
      <c r="D21" s="259">
        <v>0</v>
      </c>
      <c r="E21" s="259"/>
      <c r="F21" s="72">
        <v>0</v>
      </c>
      <c r="G21" s="75"/>
      <c r="H21" s="76"/>
      <c r="I21" s="72"/>
      <c r="J21" s="75"/>
      <c r="K21" s="76"/>
      <c r="L21" s="72">
        <f t="shared" si="20"/>
        <v>0</v>
      </c>
      <c r="M21" s="75"/>
      <c r="N21" s="76"/>
      <c r="O21" s="72">
        <f t="shared" si="21"/>
        <v>0</v>
      </c>
      <c r="P21" s="75"/>
      <c r="Q21" s="76"/>
      <c r="R21" s="72">
        <f t="shared" si="22"/>
        <v>0</v>
      </c>
      <c r="S21" s="75"/>
      <c r="T21" s="76"/>
      <c r="U21" s="72">
        <f t="shared" si="23"/>
        <v>0</v>
      </c>
      <c r="V21" s="75"/>
      <c r="W21" s="76"/>
      <c r="X21" s="72">
        <f t="shared" si="24"/>
        <v>0</v>
      </c>
      <c r="Y21" s="75"/>
      <c r="Z21" s="76"/>
      <c r="AA21" s="72">
        <f t="shared" si="25"/>
        <v>0</v>
      </c>
      <c r="AB21" s="75"/>
      <c r="AC21" s="76"/>
      <c r="AD21" s="72">
        <f t="shared" si="26"/>
        <v>0</v>
      </c>
      <c r="AE21" s="75"/>
      <c r="AF21" s="76"/>
      <c r="AG21" s="72">
        <f t="shared" si="27"/>
        <v>0</v>
      </c>
      <c r="AH21" s="75"/>
      <c r="AI21" s="76"/>
      <c r="AJ21" s="72">
        <f t="shared" si="28"/>
        <v>0</v>
      </c>
      <c r="AK21" s="75"/>
      <c r="AL21" s="76"/>
      <c r="AM21" s="72">
        <f t="shared" si="29"/>
        <v>0</v>
      </c>
      <c r="AN21" s="75"/>
      <c r="AO21" s="76"/>
      <c r="AP21" s="72">
        <f t="shared" si="30"/>
        <v>0</v>
      </c>
      <c r="AQ21" s="75"/>
      <c r="AR21" s="76"/>
      <c r="AS21" s="72">
        <f t="shared" si="31"/>
        <v>0</v>
      </c>
      <c r="AT21" s="75"/>
      <c r="AU21" s="76"/>
      <c r="AV21" s="72">
        <f t="shared" si="32"/>
        <v>0</v>
      </c>
      <c r="AW21" s="75"/>
      <c r="AX21" s="76"/>
      <c r="AY21" s="72">
        <f t="shared" si="33"/>
        <v>0</v>
      </c>
      <c r="AZ21" s="75"/>
      <c r="BA21" s="76"/>
      <c r="BB21" s="72">
        <f t="shared" si="34"/>
        <v>0</v>
      </c>
      <c r="BC21" s="75"/>
      <c r="BD21" s="76"/>
      <c r="BE21" s="72">
        <f t="shared" si="35"/>
        <v>0</v>
      </c>
      <c r="BF21" s="75"/>
      <c r="BG21" s="76"/>
      <c r="BH21" s="72">
        <f t="shared" si="36"/>
        <v>0</v>
      </c>
      <c r="BI21" s="75"/>
      <c r="BJ21" s="76"/>
      <c r="BK21" s="72">
        <f t="shared" si="37"/>
        <v>0</v>
      </c>
      <c r="BL21" s="75"/>
      <c r="BM21" s="76"/>
      <c r="BN21" s="72">
        <f t="shared" si="38"/>
        <v>0</v>
      </c>
      <c r="BO21" s="75"/>
      <c r="BP21" s="76"/>
      <c r="BQ21" s="72">
        <f t="shared" si="39"/>
        <v>0</v>
      </c>
      <c r="BR21" s="75"/>
      <c r="BS21" s="76"/>
    </row>
    <row r="22" spans="1:71" ht="15" customHeight="1">
      <c r="A22" s="115" t="s">
        <v>18</v>
      </c>
      <c r="B22" s="74" t="s">
        <v>112</v>
      </c>
      <c r="C22" s="256">
        <f>+D22+E22</f>
        <v>159449.7</v>
      </c>
      <c r="D22" s="259">
        <v>159449.7</v>
      </c>
      <c r="E22" s="259"/>
      <c r="F22" s="72">
        <v>159449.7</v>
      </c>
      <c r="G22" s="75"/>
      <c r="H22" s="76"/>
      <c r="I22" s="72"/>
      <c r="J22" s="75"/>
      <c r="K22" s="76"/>
      <c r="L22" s="72">
        <f t="shared" si="20"/>
        <v>0</v>
      </c>
      <c r="M22" s="75"/>
      <c r="N22" s="76"/>
      <c r="O22" s="72">
        <f t="shared" si="21"/>
        <v>0</v>
      </c>
      <c r="P22" s="75"/>
      <c r="Q22" s="76"/>
      <c r="R22" s="72">
        <f t="shared" si="22"/>
        <v>0</v>
      </c>
      <c r="S22" s="75"/>
      <c r="T22" s="76"/>
      <c r="U22" s="72">
        <f t="shared" si="23"/>
        <v>0</v>
      </c>
      <c r="V22" s="75"/>
      <c r="W22" s="76"/>
      <c r="X22" s="72">
        <f t="shared" si="24"/>
        <v>0</v>
      </c>
      <c r="Y22" s="75"/>
      <c r="Z22" s="76"/>
      <c r="AA22" s="72">
        <f t="shared" si="25"/>
        <v>0</v>
      </c>
      <c r="AB22" s="75"/>
      <c r="AC22" s="76"/>
      <c r="AD22" s="72">
        <f t="shared" si="26"/>
        <v>0</v>
      </c>
      <c r="AE22" s="75"/>
      <c r="AF22" s="76"/>
      <c r="AG22" s="72">
        <f t="shared" si="27"/>
        <v>0</v>
      </c>
      <c r="AH22" s="75"/>
      <c r="AI22" s="76"/>
      <c r="AJ22" s="72">
        <f t="shared" si="28"/>
        <v>0</v>
      </c>
      <c r="AK22" s="75"/>
      <c r="AL22" s="76"/>
      <c r="AM22" s="72">
        <f t="shared" si="29"/>
        <v>0</v>
      </c>
      <c r="AN22" s="75"/>
      <c r="AO22" s="76"/>
      <c r="AP22" s="72">
        <f t="shared" si="30"/>
        <v>0</v>
      </c>
      <c r="AQ22" s="75"/>
      <c r="AR22" s="76"/>
      <c r="AS22" s="72">
        <f t="shared" si="31"/>
        <v>0</v>
      </c>
      <c r="AT22" s="75"/>
      <c r="AU22" s="76"/>
      <c r="AV22" s="72">
        <f t="shared" si="32"/>
        <v>0</v>
      </c>
      <c r="AW22" s="75"/>
      <c r="AX22" s="76"/>
      <c r="AY22" s="72">
        <f t="shared" si="33"/>
        <v>0</v>
      </c>
      <c r="AZ22" s="75"/>
      <c r="BA22" s="76"/>
      <c r="BB22" s="72">
        <f t="shared" si="34"/>
        <v>0</v>
      </c>
      <c r="BC22" s="75"/>
      <c r="BD22" s="76"/>
      <c r="BE22" s="72">
        <f t="shared" si="35"/>
        <v>0</v>
      </c>
      <c r="BF22" s="75"/>
      <c r="BG22" s="76"/>
      <c r="BH22" s="72">
        <f t="shared" si="36"/>
        <v>0</v>
      </c>
      <c r="BI22" s="75"/>
      <c r="BJ22" s="76"/>
      <c r="BK22" s="72">
        <f t="shared" si="37"/>
        <v>0</v>
      </c>
      <c r="BL22" s="75"/>
      <c r="BM22" s="76"/>
      <c r="BN22" s="72">
        <f t="shared" si="38"/>
        <v>0</v>
      </c>
      <c r="BO22" s="75"/>
      <c r="BP22" s="76"/>
      <c r="BQ22" s="72">
        <f t="shared" si="39"/>
        <v>0</v>
      </c>
      <c r="BR22" s="75"/>
      <c r="BS22" s="76"/>
    </row>
    <row r="23" spans="1:71" ht="15" customHeight="1">
      <c r="A23" s="115" t="s">
        <v>19</v>
      </c>
      <c r="B23" s="74" t="s">
        <v>113</v>
      </c>
      <c r="C23" s="256"/>
      <c r="D23" s="259">
        <v>0</v>
      </c>
      <c r="E23" s="259"/>
      <c r="F23" s="72">
        <v>0</v>
      </c>
      <c r="G23" s="75"/>
      <c r="H23" s="76"/>
      <c r="I23" s="72"/>
      <c r="J23" s="75"/>
      <c r="K23" s="76"/>
      <c r="L23" s="72">
        <f t="shared" si="20"/>
        <v>0</v>
      </c>
      <c r="M23" s="75"/>
      <c r="N23" s="76"/>
      <c r="O23" s="72">
        <f t="shared" si="21"/>
        <v>0</v>
      </c>
      <c r="P23" s="75"/>
      <c r="Q23" s="76"/>
      <c r="R23" s="72">
        <f t="shared" si="22"/>
        <v>0</v>
      </c>
      <c r="S23" s="75"/>
      <c r="T23" s="76"/>
      <c r="U23" s="72">
        <f t="shared" si="23"/>
        <v>0</v>
      </c>
      <c r="V23" s="75"/>
      <c r="W23" s="76"/>
      <c r="X23" s="72">
        <f t="shared" si="24"/>
        <v>0</v>
      </c>
      <c r="Y23" s="75"/>
      <c r="Z23" s="76"/>
      <c r="AA23" s="72">
        <f t="shared" si="25"/>
        <v>0</v>
      </c>
      <c r="AB23" s="75"/>
      <c r="AC23" s="76"/>
      <c r="AD23" s="72">
        <f t="shared" si="26"/>
        <v>0</v>
      </c>
      <c r="AE23" s="75"/>
      <c r="AF23" s="76"/>
      <c r="AG23" s="72">
        <f t="shared" si="27"/>
        <v>0</v>
      </c>
      <c r="AH23" s="75"/>
      <c r="AI23" s="76"/>
      <c r="AJ23" s="72">
        <f t="shared" si="28"/>
        <v>0</v>
      </c>
      <c r="AK23" s="75"/>
      <c r="AL23" s="76"/>
      <c r="AM23" s="72">
        <f t="shared" si="29"/>
        <v>0</v>
      </c>
      <c r="AN23" s="75"/>
      <c r="AO23" s="76"/>
      <c r="AP23" s="72">
        <f t="shared" si="30"/>
        <v>0</v>
      </c>
      <c r="AQ23" s="75"/>
      <c r="AR23" s="76"/>
      <c r="AS23" s="72">
        <f t="shared" si="31"/>
        <v>0</v>
      </c>
      <c r="AT23" s="75"/>
      <c r="AU23" s="76"/>
      <c r="AV23" s="72">
        <f t="shared" si="32"/>
        <v>0</v>
      </c>
      <c r="AW23" s="75"/>
      <c r="AX23" s="76"/>
      <c r="AY23" s="72">
        <f t="shared" si="33"/>
        <v>0</v>
      </c>
      <c r="AZ23" s="75"/>
      <c r="BA23" s="76"/>
      <c r="BB23" s="72">
        <f t="shared" si="34"/>
        <v>0</v>
      </c>
      <c r="BC23" s="75"/>
      <c r="BD23" s="76"/>
      <c r="BE23" s="72">
        <f t="shared" si="35"/>
        <v>0</v>
      </c>
      <c r="BF23" s="75"/>
      <c r="BG23" s="76"/>
      <c r="BH23" s="72">
        <f t="shared" si="36"/>
        <v>0</v>
      </c>
      <c r="BI23" s="75"/>
      <c r="BJ23" s="76"/>
      <c r="BK23" s="72">
        <f t="shared" si="37"/>
        <v>0</v>
      </c>
      <c r="BL23" s="75"/>
      <c r="BM23" s="76"/>
      <c r="BN23" s="72">
        <f t="shared" si="38"/>
        <v>0</v>
      </c>
      <c r="BO23" s="75"/>
      <c r="BP23" s="76"/>
      <c r="BQ23" s="72">
        <f t="shared" si="39"/>
        <v>0</v>
      </c>
      <c r="BR23" s="75"/>
      <c r="BS23" s="76"/>
    </row>
    <row r="24" spans="1:71" ht="15" customHeight="1">
      <c r="A24" s="115" t="s">
        <v>20</v>
      </c>
      <c r="B24" s="74" t="s">
        <v>114</v>
      </c>
      <c r="C24" s="256"/>
      <c r="D24" s="259">
        <v>0</v>
      </c>
      <c r="E24" s="259"/>
      <c r="F24" s="72">
        <v>0</v>
      </c>
      <c r="G24" s="75"/>
      <c r="H24" s="76"/>
      <c r="I24" s="72"/>
      <c r="J24" s="75"/>
      <c r="K24" s="76"/>
      <c r="L24" s="72">
        <f t="shared" si="20"/>
        <v>0</v>
      </c>
      <c r="M24" s="75"/>
      <c r="N24" s="76"/>
      <c r="O24" s="72">
        <f t="shared" si="21"/>
        <v>0</v>
      </c>
      <c r="P24" s="75"/>
      <c r="Q24" s="76"/>
      <c r="R24" s="72">
        <f t="shared" si="22"/>
        <v>0</v>
      </c>
      <c r="S24" s="75"/>
      <c r="T24" s="76"/>
      <c r="U24" s="72">
        <f t="shared" si="23"/>
        <v>0</v>
      </c>
      <c r="V24" s="75"/>
      <c r="W24" s="76"/>
      <c r="X24" s="72">
        <f t="shared" si="24"/>
        <v>0</v>
      </c>
      <c r="Y24" s="75"/>
      <c r="Z24" s="76"/>
      <c r="AA24" s="72">
        <f t="shared" si="25"/>
        <v>0</v>
      </c>
      <c r="AB24" s="75"/>
      <c r="AC24" s="76"/>
      <c r="AD24" s="72">
        <f t="shared" si="26"/>
        <v>0</v>
      </c>
      <c r="AE24" s="75"/>
      <c r="AF24" s="76"/>
      <c r="AG24" s="72">
        <f t="shared" si="27"/>
        <v>0</v>
      </c>
      <c r="AH24" s="75"/>
      <c r="AI24" s="76"/>
      <c r="AJ24" s="72">
        <f t="shared" si="28"/>
        <v>0</v>
      </c>
      <c r="AK24" s="75"/>
      <c r="AL24" s="76"/>
      <c r="AM24" s="72">
        <f t="shared" si="29"/>
        <v>0</v>
      </c>
      <c r="AN24" s="75"/>
      <c r="AO24" s="76"/>
      <c r="AP24" s="72">
        <f t="shared" si="30"/>
        <v>0</v>
      </c>
      <c r="AQ24" s="75"/>
      <c r="AR24" s="76"/>
      <c r="AS24" s="72">
        <f t="shared" si="31"/>
        <v>0</v>
      </c>
      <c r="AT24" s="75"/>
      <c r="AU24" s="76"/>
      <c r="AV24" s="72">
        <f t="shared" si="32"/>
        <v>0</v>
      </c>
      <c r="AW24" s="75"/>
      <c r="AX24" s="76"/>
      <c r="AY24" s="72">
        <f t="shared" si="33"/>
        <v>0</v>
      </c>
      <c r="AZ24" s="75"/>
      <c r="BA24" s="76"/>
      <c r="BB24" s="72">
        <f t="shared" si="34"/>
        <v>0</v>
      </c>
      <c r="BC24" s="75"/>
      <c r="BD24" s="76"/>
      <c r="BE24" s="72">
        <f t="shared" si="35"/>
        <v>0</v>
      </c>
      <c r="BF24" s="75"/>
      <c r="BG24" s="76"/>
      <c r="BH24" s="72">
        <f t="shared" si="36"/>
        <v>0</v>
      </c>
      <c r="BI24" s="75"/>
      <c r="BJ24" s="76"/>
      <c r="BK24" s="72">
        <f t="shared" si="37"/>
        <v>0</v>
      </c>
      <c r="BL24" s="75"/>
      <c r="BM24" s="76"/>
      <c r="BN24" s="72">
        <f t="shared" si="38"/>
        <v>0</v>
      </c>
      <c r="BO24" s="75"/>
      <c r="BP24" s="76"/>
      <c r="BQ24" s="72">
        <f t="shared" si="39"/>
        <v>0</v>
      </c>
      <c r="BR24" s="75"/>
      <c r="BS24" s="76"/>
    </row>
    <row r="25" spans="1:71" ht="21" customHeight="1">
      <c r="A25" s="115" t="s">
        <v>21</v>
      </c>
      <c r="B25" s="143" t="s">
        <v>115</v>
      </c>
      <c r="C25" s="256"/>
      <c r="D25" s="259">
        <v>0</v>
      </c>
      <c r="E25" s="259"/>
      <c r="F25" s="72">
        <v>0</v>
      </c>
      <c r="G25" s="75"/>
      <c r="H25" s="75"/>
      <c r="I25" s="72"/>
      <c r="J25" s="75"/>
      <c r="K25" s="76"/>
      <c r="L25" s="72">
        <f t="shared" si="20"/>
        <v>0</v>
      </c>
      <c r="M25" s="75"/>
      <c r="N25" s="76"/>
      <c r="O25" s="72">
        <f t="shared" si="21"/>
        <v>0</v>
      </c>
      <c r="P25" s="75"/>
      <c r="Q25" s="76"/>
      <c r="R25" s="72">
        <f t="shared" si="22"/>
        <v>0</v>
      </c>
      <c r="S25" s="75"/>
      <c r="T25" s="76"/>
      <c r="U25" s="72">
        <f t="shared" si="23"/>
        <v>0</v>
      </c>
      <c r="V25" s="75"/>
      <c r="W25" s="76"/>
      <c r="X25" s="72">
        <f t="shared" si="24"/>
        <v>0</v>
      </c>
      <c r="Y25" s="75"/>
      <c r="Z25" s="76"/>
      <c r="AA25" s="72">
        <f t="shared" si="25"/>
        <v>0</v>
      </c>
      <c r="AB25" s="75"/>
      <c r="AC25" s="76"/>
      <c r="AD25" s="72">
        <f t="shared" si="26"/>
        <v>0</v>
      </c>
      <c r="AE25" s="75"/>
      <c r="AF25" s="76"/>
      <c r="AG25" s="72">
        <f t="shared" si="27"/>
        <v>0</v>
      </c>
      <c r="AH25" s="75"/>
      <c r="AI25" s="76"/>
      <c r="AJ25" s="72">
        <f t="shared" si="28"/>
        <v>0</v>
      </c>
      <c r="AK25" s="75"/>
      <c r="AL25" s="76"/>
      <c r="AM25" s="72">
        <f t="shared" si="29"/>
        <v>0</v>
      </c>
      <c r="AN25" s="75"/>
      <c r="AO25" s="76"/>
      <c r="AP25" s="72">
        <f t="shared" si="30"/>
        <v>0</v>
      </c>
      <c r="AQ25" s="75"/>
      <c r="AR25" s="76"/>
      <c r="AS25" s="72">
        <f t="shared" si="31"/>
        <v>0</v>
      </c>
      <c r="AT25" s="75"/>
      <c r="AU25" s="76"/>
      <c r="AV25" s="72">
        <f t="shared" si="32"/>
        <v>0</v>
      </c>
      <c r="AW25" s="75"/>
      <c r="AX25" s="76"/>
      <c r="AY25" s="72">
        <f t="shared" si="33"/>
        <v>0</v>
      </c>
      <c r="AZ25" s="75"/>
      <c r="BA25" s="76"/>
      <c r="BB25" s="72">
        <f t="shared" si="34"/>
        <v>0</v>
      </c>
      <c r="BC25" s="75"/>
      <c r="BD25" s="76"/>
      <c r="BE25" s="72">
        <f t="shared" si="35"/>
        <v>0</v>
      </c>
      <c r="BF25" s="75"/>
      <c r="BG25" s="76"/>
      <c r="BH25" s="72">
        <f t="shared" si="36"/>
        <v>0</v>
      </c>
      <c r="BI25" s="75"/>
      <c r="BJ25" s="76"/>
      <c r="BK25" s="72">
        <f t="shared" si="37"/>
        <v>0</v>
      </c>
      <c r="BL25" s="75"/>
      <c r="BM25" s="76"/>
      <c r="BN25" s="72">
        <f t="shared" si="38"/>
        <v>0</v>
      </c>
      <c r="BO25" s="75"/>
      <c r="BP25" s="76"/>
      <c r="BQ25" s="72">
        <f t="shared" si="39"/>
        <v>0</v>
      </c>
      <c r="BR25" s="75"/>
      <c r="BS25" s="76"/>
    </row>
    <row r="26" spans="1:71" ht="15" customHeight="1">
      <c r="A26" s="115" t="s">
        <v>22</v>
      </c>
      <c r="B26" s="74" t="s">
        <v>214</v>
      </c>
      <c r="C26" s="256"/>
      <c r="D26" s="259"/>
      <c r="E26" s="259"/>
      <c r="F26" s="72"/>
      <c r="G26" s="75"/>
      <c r="H26" s="76"/>
      <c r="I26" s="72"/>
      <c r="J26" s="75"/>
      <c r="K26" s="76"/>
      <c r="L26" s="72">
        <f t="shared" si="20"/>
        <v>0</v>
      </c>
      <c r="M26" s="75"/>
      <c r="N26" s="76"/>
      <c r="O26" s="72">
        <f t="shared" si="21"/>
        <v>0</v>
      </c>
      <c r="P26" s="75"/>
      <c r="Q26" s="76"/>
      <c r="R26" s="72">
        <f t="shared" si="22"/>
        <v>0</v>
      </c>
      <c r="S26" s="75"/>
      <c r="T26" s="76"/>
      <c r="U26" s="72">
        <f t="shared" si="23"/>
        <v>0</v>
      </c>
      <c r="V26" s="75"/>
      <c r="W26" s="76"/>
      <c r="X26" s="72">
        <f t="shared" si="24"/>
        <v>0</v>
      </c>
      <c r="Y26" s="75"/>
      <c r="Z26" s="76"/>
      <c r="AA26" s="72">
        <f t="shared" si="25"/>
        <v>0</v>
      </c>
      <c r="AB26" s="75"/>
      <c r="AC26" s="76"/>
      <c r="AD26" s="72">
        <f t="shared" si="26"/>
        <v>0</v>
      </c>
      <c r="AE26" s="75"/>
      <c r="AF26" s="76"/>
      <c r="AG26" s="72">
        <f t="shared" si="27"/>
        <v>0</v>
      </c>
      <c r="AH26" s="75"/>
      <c r="AI26" s="76"/>
      <c r="AJ26" s="72">
        <f t="shared" si="28"/>
        <v>0</v>
      </c>
      <c r="AK26" s="75"/>
      <c r="AL26" s="76"/>
      <c r="AM26" s="72">
        <f t="shared" si="29"/>
        <v>0</v>
      </c>
      <c r="AN26" s="75"/>
      <c r="AO26" s="76"/>
      <c r="AP26" s="72">
        <f t="shared" si="30"/>
        <v>0</v>
      </c>
      <c r="AQ26" s="75"/>
      <c r="AR26" s="76"/>
      <c r="AS26" s="72">
        <f t="shared" si="31"/>
        <v>0</v>
      </c>
      <c r="AT26" s="75"/>
      <c r="AU26" s="76"/>
      <c r="AV26" s="72">
        <f t="shared" si="32"/>
        <v>0</v>
      </c>
      <c r="AW26" s="75"/>
      <c r="AX26" s="76"/>
      <c r="AY26" s="72">
        <f t="shared" si="33"/>
        <v>0</v>
      </c>
      <c r="AZ26" s="75"/>
      <c r="BA26" s="76"/>
      <c r="BB26" s="72">
        <f t="shared" si="34"/>
        <v>0</v>
      </c>
      <c r="BC26" s="75"/>
      <c r="BD26" s="76"/>
      <c r="BE26" s="72">
        <f t="shared" si="35"/>
        <v>0</v>
      </c>
      <c r="BF26" s="75"/>
      <c r="BG26" s="76"/>
      <c r="BH26" s="72">
        <f t="shared" si="36"/>
        <v>0</v>
      </c>
      <c r="BI26" s="75"/>
      <c r="BJ26" s="76"/>
      <c r="BK26" s="72">
        <f t="shared" si="37"/>
        <v>0</v>
      </c>
      <c r="BL26" s="75"/>
      <c r="BM26" s="76"/>
      <c r="BN26" s="72">
        <f t="shared" si="38"/>
        <v>0</v>
      </c>
      <c r="BO26" s="75"/>
      <c r="BP26" s="76"/>
      <c r="BQ26" s="72">
        <f t="shared" si="39"/>
        <v>0</v>
      </c>
      <c r="BR26" s="75"/>
      <c r="BS26" s="76"/>
    </row>
    <row r="27" spans="1:71" ht="15" customHeight="1">
      <c r="A27" s="115" t="s">
        <v>23</v>
      </c>
      <c r="B27" s="74" t="s">
        <v>116</v>
      </c>
      <c r="C27" s="256"/>
      <c r="D27" s="259">
        <v>0</v>
      </c>
      <c r="E27" s="259"/>
      <c r="F27" s="72">
        <v>0</v>
      </c>
      <c r="G27" s="75"/>
      <c r="H27" s="76"/>
      <c r="I27" s="72"/>
      <c r="J27" s="75"/>
      <c r="K27" s="76"/>
      <c r="L27" s="72">
        <f t="shared" si="20"/>
        <v>0</v>
      </c>
      <c r="M27" s="75"/>
      <c r="N27" s="76"/>
      <c r="O27" s="72">
        <f t="shared" si="21"/>
        <v>0</v>
      </c>
      <c r="P27" s="75"/>
      <c r="Q27" s="76"/>
      <c r="R27" s="72">
        <f t="shared" si="22"/>
        <v>0</v>
      </c>
      <c r="S27" s="75"/>
      <c r="T27" s="76"/>
      <c r="U27" s="72">
        <f t="shared" si="23"/>
        <v>0</v>
      </c>
      <c r="V27" s="75"/>
      <c r="W27" s="76"/>
      <c r="X27" s="72">
        <f t="shared" si="24"/>
        <v>0</v>
      </c>
      <c r="Y27" s="75"/>
      <c r="Z27" s="76"/>
      <c r="AA27" s="72">
        <f t="shared" si="25"/>
        <v>0</v>
      </c>
      <c r="AB27" s="75"/>
      <c r="AC27" s="76"/>
      <c r="AD27" s="72">
        <f t="shared" si="26"/>
        <v>0</v>
      </c>
      <c r="AE27" s="75"/>
      <c r="AF27" s="76"/>
      <c r="AG27" s="72">
        <f t="shared" si="27"/>
        <v>0</v>
      </c>
      <c r="AH27" s="75"/>
      <c r="AI27" s="76"/>
      <c r="AJ27" s="72">
        <f t="shared" si="28"/>
        <v>0</v>
      </c>
      <c r="AK27" s="75"/>
      <c r="AL27" s="76"/>
      <c r="AM27" s="72">
        <f t="shared" si="29"/>
        <v>0</v>
      </c>
      <c r="AN27" s="75"/>
      <c r="AO27" s="76"/>
      <c r="AP27" s="72">
        <f t="shared" si="30"/>
        <v>0</v>
      </c>
      <c r="AQ27" s="75"/>
      <c r="AR27" s="76"/>
      <c r="AS27" s="72">
        <f t="shared" si="31"/>
        <v>0</v>
      </c>
      <c r="AT27" s="75"/>
      <c r="AU27" s="76"/>
      <c r="AV27" s="72">
        <f t="shared" si="32"/>
        <v>0</v>
      </c>
      <c r="AW27" s="75"/>
      <c r="AX27" s="76"/>
      <c r="AY27" s="72">
        <f t="shared" si="33"/>
        <v>0</v>
      </c>
      <c r="AZ27" s="75"/>
      <c r="BA27" s="76"/>
      <c r="BB27" s="72">
        <f t="shared" si="34"/>
        <v>0</v>
      </c>
      <c r="BC27" s="75"/>
      <c r="BD27" s="76"/>
      <c r="BE27" s="72">
        <f t="shared" si="35"/>
        <v>0</v>
      </c>
      <c r="BF27" s="75"/>
      <c r="BG27" s="76"/>
      <c r="BH27" s="72">
        <f t="shared" si="36"/>
        <v>0</v>
      </c>
      <c r="BI27" s="75"/>
      <c r="BJ27" s="76"/>
      <c r="BK27" s="72">
        <f t="shared" si="37"/>
        <v>0</v>
      </c>
      <c r="BL27" s="75"/>
      <c r="BM27" s="76"/>
      <c r="BN27" s="72">
        <f t="shared" si="38"/>
        <v>0</v>
      </c>
      <c r="BO27" s="75"/>
      <c r="BP27" s="76"/>
      <c r="BQ27" s="72">
        <f t="shared" si="39"/>
        <v>0</v>
      </c>
      <c r="BR27" s="75"/>
      <c r="BS27" s="76"/>
    </row>
    <row r="28" spans="1:71" ht="15" customHeight="1">
      <c r="A28" s="115" t="s">
        <v>24</v>
      </c>
      <c r="B28" s="74" t="s">
        <v>117</v>
      </c>
      <c r="C28" s="256"/>
      <c r="D28" s="259">
        <v>0</v>
      </c>
      <c r="E28" s="259"/>
      <c r="F28" s="72">
        <v>0</v>
      </c>
      <c r="G28" s="75"/>
      <c r="H28" s="76"/>
      <c r="I28" s="72"/>
      <c r="J28" s="75"/>
      <c r="K28" s="76"/>
      <c r="L28" s="72">
        <f t="shared" si="20"/>
        <v>0</v>
      </c>
      <c r="M28" s="75"/>
      <c r="N28" s="76"/>
      <c r="O28" s="72">
        <f t="shared" si="21"/>
        <v>0</v>
      </c>
      <c r="P28" s="75"/>
      <c r="Q28" s="76"/>
      <c r="R28" s="72">
        <f t="shared" si="22"/>
        <v>0</v>
      </c>
      <c r="S28" s="75"/>
      <c r="T28" s="76"/>
      <c r="U28" s="72">
        <f t="shared" si="23"/>
        <v>0</v>
      </c>
      <c r="V28" s="75"/>
      <c r="W28" s="76"/>
      <c r="X28" s="72">
        <f t="shared" si="24"/>
        <v>0</v>
      </c>
      <c r="Y28" s="75"/>
      <c r="Z28" s="76"/>
      <c r="AA28" s="72">
        <f t="shared" si="25"/>
        <v>0</v>
      </c>
      <c r="AB28" s="75"/>
      <c r="AC28" s="76"/>
      <c r="AD28" s="72">
        <f t="shared" si="26"/>
        <v>0</v>
      </c>
      <c r="AE28" s="75"/>
      <c r="AF28" s="76"/>
      <c r="AG28" s="72">
        <f t="shared" si="27"/>
        <v>0</v>
      </c>
      <c r="AH28" s="75"/>
      <c r="AI28" s="76"/>
      <c r="AJ28" s="72">
        <f t="shared" si="28"/>
        <v>0</v>
      </c>
      <c r="AK28" s="75"/>
      <c r="AL28" s="76"/>
      <c r="AM28" s="72">
        <f t="shared" si="29"/>
        <v>0</v>
      </c>
      <c r="AN28" s="75"/>
      <c r="AO28" s="76"/>
      <c r="AP28" s="72">
        <f t="shared" si="30"/>
        <v>0</v>
      </c>
      <c r="AQ28" s="75"/>
      <c r="AR28" s="76"/>
      <c r="AS28" s="72">
        <f t="shared" si="31"/>
        <v>0</v>
      </c>
      <c r="AT28" s="75"/>
      <c r="AU28" s="76"/>
      <c r="AV28" s="72">
        <f t="shared" si="32"/>
        <v>0</v>
      </c>
      <c r="AW28" s="75"/>
      <c r="AX28" s="76"/>
      <c r="AY28" s="72">
        <f t="shared" si="33"/>
        <v>0</v>
      </c>
      <c r="AZ28" s="75"/>
      <c r="BA28" s="76"/>
      <c r="BB28" s="72">
        <f t="shared" si="34"/>
        <v>0</v>
      </c>
      <c r="BC28" s="75"/>
      <c r="BD28" s="76"/>
      <c r="BE28" s="72">
        <f t="shared" si="35"/>
        <v>0</v>
      </c>
      <c r="BF28" s="75"/>
      <c r="BG28" s="76"/>
      <c r="BH28" s="72">
        <f t="shared" si="36"/>
        <v>0</v>
      </c>
      <c r="BI28" s="75"/>
      <c r="BJ28" s="76"/>
      <c r="BK28" s="72">
        <f t="shared" si="37"/>
        <v>0</v>
      </c>
      <c r="BL28" s="75"/>
      <c r="BM28" s="76"/>
      <c r="BN28" s="72">
        <f t="shared" si="38"/>
        <v>0</v>
      </c>
      <c r="BO28" s="75"/>
      <c r="BP28" s="76"/>
      <c r="BQ28" s="72">
        <f t="shared" si="39"/>
        <v>0</v>
      </c>
      <c r="BR28" s="75"/>
      <c r="BS28" s="76"/>
    </row>
    <row r="29" spans="1:71" ht="15" customHeight="1">
      <c r="A29" s="115" t="s">
        <v>95</v>
      </c>
      <c r="B29" s="74" t="s">
        <v>118</v>
      </c>
      <c r="C29" s="256">
        <f>+D29+E29</f>
        <v>62172.5</v>
      </c>
      <c r="D29" s="259">
        <v>62172.5</v>
      </c>
      <c r="E29" s="259"/>
      <c r="F29" s="72">
        <v>62172.6</v>
      </c>
      <c r="G29" s="75"/>
      <c r="H29" s="76"/>
      <c r="I29" s="72"/>
      <c r="J29" s="75"/>
      <c r="K29" s="76"/>
      <c r="L29" s="72"/>
      <c r="M29" s="75"/>
      <c r="N29" s="76"/>
      <c r="O29" s="72"/>
      <c r="P29" s="75"/>
      <c r="Q29" s="76"/>
      <c r="R29" s="72"/>
      <c r="S29" s="75"/>
      <c r="T29" s="76"/>
      <c r="U29" s="72"/>
      <c r="V29" s="75"/>
      <c r="W29" s="76"/>
      <c r="X29" s="72"/>
      <c r="Y29" s="75"/>
      <c r="Z29" s="76"/>
      <c r="AA29" s="72"/>
      <c r="AB29" s="75"/>
      <c r="AC29" s="76"/>
      <c r="AD29" s="72"/>
      <c r="AE29" s="75"/>
      <c r="AF29" s="76"/>
      <c r="AG29" s="72"/>
      <c r="AH29" s="75"/>
      <c r="AI29" s="76"/>
      <c r="AJ29" s="72"/>
      <c r="AK29" s="75"/>
      <c r="AL29" s="76"/>
      <c r="AM29" s="72"/>
      <c r="AN29" s="75"/>
      <c r="AO29" s="76"/>
      <c r="AP29" s="72"/>
      <c r="AQ29" s="75"/>
      <c r="AR29" s="76"/>
      <c r="AS29" s="72"/>
      <c r="AT29" s="75"/>
      <c r="AU29" s="76"/>
      <c r="AV29" s="72"/>
      <c r="AW29" s="75"/>
      <c r="AX29" s="76"/>
      <c r="AY29" s="72"/>
      <c r="AZ29" s="75"/>
      <c r="BA29" s="76"/>
      <c r="BB29" s="72"/>
      <c r="BC29" s="75"/>
      <c r="BD29" s="76"/>
      <c r="BE29" s="72"/>
      <c r="BF29" s="75"/>
      <c r="BG29" s="76"/>
      <c r="BH29" s="72"/>
      <c r="BI29" s="75"/>
      <c r="BJ29" s="76"/>
      <c r="BK29" s="72"/>
      <c r="BL29" s="75"/>
      <c r="BM29" s="76"/>
      <c r="BN29" s="72"/>
      <c r="BO29" s="75"/>
      <c r="BP29" s="76"/>
      <c r="BQ29" s="72"/>
      <c r="BR29" s="75"/>
      <c r="BS29" s="76"/>
    </row>
    <row r="30" spans="1:71" s="77" customFormat="1" ht="15" customHeight="1">
      <c r="A30" s="114">
        <v>3</v>
      </c>
      <c r="B30" s="70" t="s">
        <v>119</v>
      </c>
      <c r="C30" s="256">
        <f>+D30+E30</f>
        <v>142383.4</v>
      </c>
      <c r="D30" s="257">
        <f>D17*0.25</f>
        <v>129180.475</v>
      </c>
      <c r="E30" s="257">
        <f>E17*0.25</f>
        <v>13202.925</v>
      </c>
      <c r="F30" s="72">
        <v>142383.49160850001</v>
      </c>
      <c r="G30" s="72"/>
      <c r="H30" s="116"/>
      <c r="I30" s="72"/>
      <c r="J30" s="72"/>
      <c r="K30" s="116"/>
      <c r="L30" s="72">
        <f t="shared" si="20"/>
        <v>0</v>
      </c>
      <c r="M30" s="72"/>
      <c r="N30" s="116"/>
      <c r="O30" s="72">
        <f t="shared" si="21"/>
        <v>0</v>
      </c>
      <c r="P30" s="72"/>
      <c r="Q30" s="116"/>
      <c r="R30" s="72">
        <f t="shared" si="22"/>
        <v>0</v>
      </c>
      <c r="S30" s="72"/>
      <c r="T30" s="116"/>
      <c r="U30" s="72">
        <f t="shared" si="23"/>
        <v>0</v>
      </c>
      <c r="V30" s="72"/>
      <c r="W30" s="116"/>
      <c r="X30" s="72">
        <f t="shared" si="24"/>
        <v>0</v>
      </c>
      <c r="Y30" s="72"/>
      <c r="Z30" s="116"/>
      <c r="AA30" s="72">
        <f t="shared" si="25"/>
        <v>0</v>
      </c>
      <c r="AB30" s="72"/>
      <c r="AC30" s="116"/>
      <c r="AD30" s="72">
        <f t="shared" si="26"/>
        <v>0</v>
      </c>
      <c r="AE30" s="72"/>
      <c r="AF30" s="116"/>
      <c r="AG30" s="72">
        <f t="shared" si="27"/>
        <v>0</v>
      </c>
      <c r="AH30" s="72"/>
      <c r="AI30" s="116"/>
      <c r="AJ30" s="72">
        <f t="shared" si="28"/>
        <v>0</v>
      </c>
      <c r="AK30" s="72"/>
      <c r="AL30" s="116"/>
      <c r="AM30" s="72">
        <f t="shared" si="29"/>
        <v>0</v>
      </c>
      <c r="AN30" s="72"/>
      <c r="AO30" s="116"/>
      <c r="AP30" s="72">
        <f t="shared" si="30"/>
        <v>0</v>
      </c>
      <c r="AQ30" s="72"/>
      <c r="AR30" s="116"/>
      <c r="AS30" s="72">
        <f t="shared" si="31"/>
        <v>0</v>
      </c>
      <c r="AT30" s="72"/>
      <c r="AU30" s="116"/>
      <c r="AV30" s="72">
        <f t="shared" si="32"/>
        <v>0</v>
      </c>
      <c r="AW30" s="72"/>
      <c r="AX30" s="116"/>
      <c r="AY30" s="72">
        <f t="shared" si="33"/>
        <v>0</v>
      </c>
      <c r="AZ30" s="72"/>
      <c r="BA30" s="116"/>
      <c r="BB30" s="72">
        <f t="shared" si="34"/>
        <v>0</v>
      </c>
      <c r="BC30" s="72"/>
      <c r="BD30" s="116"/>
      <c r="BE30" s="72">
        <f t="shared" si="35"/>
        <v>0</v>
      </c>
      <c r="BF30" s="72"/>
      <c r="BG30" s="116"/>
      <c r="BH30" s="72">
        <f t="shared" si="36"/>
        <v>0</v>
      </c>
      <c r="BI30" s="72"/>
      <c r="BJ30" s="116"/>
      <c r="BK30" s="72">
        <f t="shared" si="37"/>
        <v>0</v>
      </c>
      <c r="BL30" s="72"/>
      <c r="BM30" s="116"/>
      <c r="BN30" s="72">
        <f t="shared" si="38"/>
        <v>0</v>
      </c>
      <c r="BO30" s="72"/>
      <c r="BP30" s="116"/>
      <c r="BQ30" s="72">
        <f t="shared" si="39"/>
        <v>0</v>
      </c>
      <c r="BR30" s="72"/>
      <c r="BS30" s="116"/>
    </row>
    <row r="31" spans="1:71" s="77" customFormat="1" ht="28.5" customHeight="1">
      <c r="A31" s="114">
        <v>4</v>
      </c>
      <c r="B31" s="70" t="s">
        <v>120</v>
      </c>
      <c r="C31" s="256"/>
      <c r="D31" s="257"/>
      <c r="E31" s="257"/>
      <c r="F31" s="72"/>
      <c r="G31" s="72"/>
      <c r="H31" s="116"/>
      <c r="I31" s="72"/>
      <c r="J31" s="72"/>
      <c r="K31" s="116"/>
      <c r="L31" s="72">
        <f t="shared" si="20"/>
        <v>0</v>
      </c>
      <c r="M31" s="72"/>
      <c r="N31" s="116"/>
      <c r="O31" s="72">
        <f t="shared" si="21"/>
        <v>0</v>
      </c>
      <c r="P31" s="72"/>
      <c r="Q31" s="116"/>
      <c r="R31" s="72">
        <f t="shared" si="22"/>
        <v>0</v>
      </c>
      <c r="S31" s="72"/>
      <c r="T31" s="116"/>
      <c r="U31" s="72">
        <f t="shared" si="23"/>
        <v>0</v>
      </c>
      <c r="V31" s="72"/>
      <c r="W31" s="116"/>
      <c r="X31" s="72">
        <f t="shared" si="24"/>
        <v>0</v>
      </c>
      <c r="Y31" s="72"/>
      <c r="Z31" s="116"/>
      <c r="AA31" s="72">
        <f t="shared" si="25"/>
        <v>0</v>
      </c>
      <c r="AB31" s="72"/>
      <c r="AC31" s="116"/>
      <c r="AD31" s="72">
        <f t="shared" si="26"/>
        <v>0</v>
      </c>
      <c r="AE31" s="72"/>
      <c r="AF31" s="116"/>
      <c r="AG31" s="72">
        <f t="shared" si="27"/>
        <v>0</v>
      </c>
      <c r="AH31" s="72"/>
      <c r="AI31" s="116"/>
      <c r="AJ31" s="72">
        <f t="shared" si="28"/>
        <v>0</v>
      </c>
      <c r="AK31" s="72"/>
      <c r="AL31" s="116"/>
      <c r="AM31" s="72">
        <f t="shared" si="29"/>
        <v>0</v>
      </c>
      <c r="AN31" s="72"/>
      <c r="AO31" s="116"/>
      <c r="AP31" s="72">
        <f t="shared" si="30"/>
        <v>0</v>
      </c>
      <c r="AQ31" s="72"/>
      <c r="AR31" s="116"/>
      <c r="AS31" s="72">
        <f t="shared" si="31"/>
        <v>0</v>
      </c>
      <c r="AT31" s="72"/>
      <c r="AU31" s="116"/>
      <c r="AV31" s="72">
        <f t="shared" si="32"/>
        <v>0</v>
      </c>
      <c r="AW31" s="72"/>
      <c r="AX31" s="116"/>
      <c r="AY31" s="72">
        <f t="shared" si="33"/>
        <v>0</v>
      </c>
      <c r="AZ31" s="72"/>
      <c r="BA31" s="116"/>
      <c r="BB31" s="72">
        <f t="shared" si="34"/>
        <v>0</v>
      </c>
      <c r="BC31" s="72"/>
      <c r="BD31" s="116"/>
      <c r="BE31" s="72">
        <f t="shared" si="35"/>
        <v>0</v>
      </c>
      <c r="BF31" s="72"/>
      <c r="BG31" s="116"/>
      <c r="BH31" s="72">
        <f t="shared" si="36"/>
        <v>0</v>
      </c>
      <c r="BI31" s="72"/>
      <c r="BJ31" s="116"/>
      <c r="BK31" s="72">
        <f t="shared" si="37"/>
        <v>0</v>
      </c>
      <c r="BL31" s="72"/>
      <c r="BM31" s="116"/>
      <c r="BN31" s="72">
        <f t="shared" si="38"/>
        <v>0</v>
      </c>
      <c r="BO31" s="72"/>
      <c r="BP31" s="116"/>
      <c r="BQ31" s="72">
        <f t="shared" si="39"/>
        <v>0</v>
      </c>
      <c r="BR31" s="72"/>
      <c r="BS31" s="116"/>
    </row>
    <row r="32" spans="1:71" s="77" customFormat="1" ht="19.5" customHeight="1">
      <c r="A32" s="114">
        <v>5</v>
      </c>
      <c r="B32" s="238" t="s">
        <v>121</v>
      </c>
      <c r="C32" s="256"/>
      <c r="D32" s="256"/>
      <c r="E32" s="256"/>
      <c r="F32" s="72"/>
      <c r="G32" s="72"/>
      <c r="H32" s="72"/>
      <c r="I32" s="72"/>
      <c r="J32" s="72"/>
      <c r="K32" s="72"/>
      <c r="L32" s="72">
        <f>+M32+N32</f>
        <v>0</v>
      </c>
      <c r="M32" s="72">
        <f>+SUM(M34:M35)</f>
        <v>0</v>
      </c>
      <c r="N32" s="72">
        <f>+SUM(N34:N35)</f>
        <v>0</v>
      </c>
      <c r="O32" s="72">
        <f>+P32+Q32</f>
        <v>0</v>
      </c>
      <c r="P32" s="72">
        <f>+SUM(P34:P35)</f>
        <v>0</v>
      </c>
      <c r="Q32" s="72">
        <f>+SUM(Q34:Q35)</f>
        <v>0</v>
      </c>
      <c r="R32" s="72">
        <f>+S32+T32</f>
        <v>0</v>
      </c>
      <c r="S32" s="72">
        <f>+SUM(S34:S35)</f>
        <v>0</v>
      </c>
      <c r="T32" s="72">
        <f>+SUM(T34:T35)</f>
        <v>0</v>
      </c>
      <c r="U32" s="72">
        <f>+V32+W32</f>
        <v>0</v>
      </c>
      <c r="V32" s="72">
        <f>+SUM(V34:V35)</f>
        <v>0</v>
      </c>
      <c r="W32" s="72">
        <f>+SUM(W34:W35)</f>
        <v>0</v>
      </c>
      <c r="X32" s="72">
        <f>+Y32+Z32</f>
        <v>0</v>
      </c>
      <c r="Y32" s="72">
        <f>+SUM(Y34:Y35)</f>
        <v>0</v>
      </c>
      <c r="Z32" s="72">
        <f>+SUM(Z34:Z35)</f>
        <v>0</v>
      </c>
      <c r="AA32" s="72">
        <f>+AB32+AC32</f>
        <v>0</v>
      </c>
      <c r="AB32" s="72">
        <f>+SUM(AB34:AB35)</f>
        <v>0</v>
      </c>
      <c r="AC32" s="72">
        <f>+SUM(AC34:AC35)</f>
        <v>0</v>
      </c>
      <c r="AD32" s="72">
        <f>+AE32+AF32</f>
        <v>0</v>
      </c>
      <c r="AE32" s="72">
        <f>+SUM(AE34:AE35)</f>
        <v>0</v>
      </c>
      <c r="AF32" s="72">
        <f>+SUM(AF34:AF35)</f>
        <v>0</v>
      </c>
      <c r="AG32" s="72">
        <f>+AH32+AI32</f>
        <v>0</v>
      </c>
      <c r="AH32" s="72">
        <f>+SUM(AH34:AH35)</f>
        <v>0</v>
      </c>
      <c r="AI32" s="72">
        <f>+SUM(AI34:AI35)</f>
        <v>0</v>
      </c>
      <c r="AJ32" s="72">
        <f>+AK32+AL32</f>
        <v>0</v>
      </c>
      <c r="AK32" s="72">
        <f>+SUM(AK34:AK35)</f>
        <v>0</v>
      </c>
      <c r="AL32" s="72">
        <f>+SUM(AL34:AL35)</f>
        <v>0</v>
      </c>
      <c r="AM32" s="72">
        <f>+AN32+AO32</f>
        <v>0</v>
      </c>
      <c r="AN32" s="72">
        <f>+SUM(AN34:AN35)</f>
        <v>0</v>
      </c>
      <c r="AO32" s="72">
        <f>+SUM(AO34:AO35)</f>
        <v>0</v>
      </c>
      <c r="AP32" s="72">
        <f>+AQ32+AR32</f>
        <v>0</v>
      </c>
      <c r="AQ32" s="72">
        <f>+SUM(AQ34:AQ35)</f>
        <v>0</v>
      </c>
      <c r="AR32" s="72">
        <f>+SUM(AR34:AR35)</f>
        <v>0</v>
      </c>
      <c r="AS32" s="72">
        <f>+AT32+AU32</f>
        <v>0</v>
      </c>
      <c r="AT32" s="72">
        <f>+SUM(AT34:AT35)</f>
        <v>0</v>
      </c>
      <c r="AU32" s="72">
        <f>+SUM(AU34:AU35)</f>
        <v>0</v>
      </c>
      <c r="AV32" s="72">
        <f>+AW32+AX32</f>
        <v>0</v>
      </c>
      <c r="AW32" s="72">
        <f>+SUM(AW34:AW35)</f>
        <v>0</v>
      </c>
      <c r="AX32" s="72">
        <f>+SUM(AX34:AX35)</f>
        <v>0</v>
      </c>
      <c r="AY32" s="72">
        <f>+AZ32+BA32</f>
        <v>0</v>
      </c>
      <c r="AZ32" s="72">
        <f>+SUM(AZ34:AZ35)</f>
        <v>0</v>
      </c>
      <c r="BA32" s="72">
        <f>+SUM(BA34:BA35)</f>
        <v>0</v>
      </c>
      <c r="BB32" s="72">
        <f>+BC32+BD32</f>
        <v>0</v>
      </c>
      <c r="BC32" s="72">
        <f>+SUM(BC34:BC35)</f>
        <v>0</v>
      </c>
      <c r="BD32" s="72">
        <f>+SUM(BD34:BD35)</f>
        <v>0</v>
      </c>
      <c r="BE32" s="72">
        <f>+BF32+BG32</f>
        <v>0</v>
      </c>
      <c r="BF32" s="72">
        <f>+SUM(BF34:BF35)</f>
        <v>0</v>
      </c>
      <c r="BG32" s="72">
        <f>+SUM(BG34:BG35)</f>
        <v>0</v>
      </c>
      <c r="BH32" s="72">
        <f>+BI32+BJ32</f>
        <v>0</v>
      </c>
      <c r="BI32" s="72">
        <f>+SUM(BI34:BI35)</f>
        <v>0</v>
      </c>
      <c r="BJ32" s="72">
        <f>+SUM(BJ34:BJ35)</f>
        <v>0</v>
      </c>
      <c r="BK32" s="72">
        <f>+BL32+BM32</f>
        <v>0</v>
      </c>
      <c r="BL32" s="72">
        <f>+SUM(BL34:BL35)</f>
        <v>0</v>
      </c>
      <c r="BM32" s="72">
        <f>+SUM(BM34:BM35)</f>
        <v>0</v>
      </c>
      <c r="BN32" s="72">
        <f>+BO32+BP32</f>
        <v>0</v>
      </c>
      <c r="BO32" s="72">
        <f>+SUM(BO34:BO35)</f>
        <v>0</v>
      </c>
      <c r="BP32" s="72">
        <f>+SUM(BP34:BP35)</f>
        <v>0</v>
      </c>
      <c r="BQ32" s="72">
        <f>+BR32+BS32</f>
        <v>0</v>
      </c>
      <c r="BR32" s="72">
        <f>+SUM(BR34:BR35)</f>
        <v>0</v>
      </c>
      <c r="BS32" s="72">
        <f>+SUM(BS34:BS35)</f>
        <v>0</v>
      </c>
    </row>
    <row r="33" spans="1:71" ht="15" customHeight="1">
      <c r="A33" s="115"/>
      <c r="B33" s="80" t="s">
        <v>98</v>
      </c>
      <c r="C33" s="257"/>
      <c r="D33" s="257"/>
      <c r="E33" s="258"/>
      <c r="F33" s="75"/>
      <c r="G33" s="75"/>
      <c r="H33" s="76"/>
      <c r="I33" s="75"/>
      <c r="J33" s="75"/>
      <c r="K33" s="76"/>
      <c r="L33" s="75"/>
      <c r="M33" s="75"/>
      <c r="N33" s="76"/>
      <c r="O33" s="75"/>
      <c r="P33" s="75"/>
      <c r="Q33" s="76"/>
      <c r="R33" s="75"/>
      <c r="S33" s="75"/>
      <c r="T33" s="76"/>
      <c r="U33" s="75"/>
      <c r="V33" s="75"/>
      <c r="W33" s="76"/>
      <c r="X33" s="75"/>
      <c r="Y33" s="75"/>
      <c r="Z33" s="76"/>
      <c r="AA33" s="75"/>
      <c r="AB33" s="75"/>
      <c r="AC33" s="76"/>
      <c r="AD33" s="75"/>
      <c r="AE33" s="75"/>
      <c r="AF33" s="76"/>
      <c r="AG33" s="75"/>
      <c r="AH33" s="75"/>
      <c r="AI33" s="76"/>
      <c r="AJ33" s="75"/>
      <c r="AK33" s="75"/>
      <c r="AL33" s="76"/>
      <c r="AM33" s="75"/>
      <c r="AN33" s="75"/>
      <c r="AO33" s="76"/>
      <c r="AP33" s="75"/>
      <c r="AQ33" s="75"/>
      <c r="AR33" s="76"/>
      <c r="AS33" s="75"/>
      <c r="AT33" s="75"/>
      <c r="AU33" s="76"/>
      <c r="AV33" s="75"/>
      <c r="AW33" s="75"/>
      <c r="AX33" s="76"/>
      <c r="AY33" s="75"/>
      <c r="AZ33" s="75"/>
      <c r="BA33" s="76"/>
      <c r="BB33" s="75"/>
      <c r="BC33" s="75"/>
      <c r="BD33" s="76"/>
      <c r="BE33" s="75"/>
      <c r="BF33" s="75"/>
      <c r="BG33" s="76"/>
      <c r="BH33" s="75"/>
      <c r="BI33" s="75"/>
      <c r="BJ33" s="76"/>
      <c r="BK33" s="75"/>
      <c r="BL33" s="75"/>
      <c r="BM33" s="76"/>
      <c r="BN33" s="75"/>
      <c r="BO33" s="75"/>
      <c r="BP33" s="76"/>
      <c r="BQ33" s="75"/>
      <c r="BR33" s="75"/>
      <c r="BS33" s="76"/>
    </row>
    <row r="34" spans="1:71" ht="15" customHeight="1">
      <c r="A34" s="117" t="s">
        <v>25</v>
      </c>
      <c r="B34" s="74" t="s">
        <v>122</v>
      </c>
      <c r="C34" s="256"/>
      <c r="D34" s="257"/>
      <c r="E34" s="257"/>
      <c r="F34" s="72"/>
      <c r="G34" s="75"/>
      <c r="H34" s="76"/>
      <c r="I34" s="72"/>
      <c r="J34" s="75"/>
      <c r="K34" s="76"/>
      <c r="L34" s="72">
        <f>+M34+N34</f>
        <v>0</v>
      </c>
      <c r="M34" s="75"/>
      <c r="N34" s="76"/>
      <c r="O34" s="72">
        <f>+P34+Q34</f>
        <v>0</v>
      </c>
      <c r="P34" s="75"/>
      <c r="Q34" s="76"/>
      <c r="R34" s="72">
        <f>+S34+T34</f>
        <v>0</v>
      </c>
      <c r="S34" s="75"/>
      <c r="T34" s="76"/>
      <c r="U34" s="72">
        <f>+V34+W34</f>
        <v>0</v>
      </c>
      <c r="V34" s="75"/>
      <c r="W34" s="76"/>
      <c r="X34" s="72">
        <f>+Y34+Z34</f>
        <v>0</v>
      </c>
      <c r="Y34" s="75"/>
      <c r="Z34" s="76"/>
      <c r="AA34" s="72">
        <f>+AB34+AC34</f>
        <v>0</v>
      </c>
      <c r="AB34" s="75"/>
      <c r="AC34" s="76"/>
      <c r="AD34" s="72">
        <f>+AE34+AF34</f>
        <v>0</v>
      </c>
      <c r="AE34" s="75"/>
      <c r="AF34" s="76"/>
      <c r="AG34" s="72">
        <f>+AH34+AI34</f>
        <v>0</v>
      </c>
      <c r="AH34" s="75"/>
      <c r="AI34" s="76"/>
      <c r="AJ34" s="72">
        <f>+AK34+AL34</f>
        <v>0</v>
      </c>
      <c r="AK34" s="75"/>
      <c r="AL34" s="76"/>
      <c r="AM34" s="72">
        <f>+AN34+AO34</f>
        <v>0</v>
      </c>
      <c r="AN34" s="75"/>
      <c r="AO34" s="76"/>
      <c r="AP34" s="72">
        <f>+AQ34+AR34</f>
        <v>0</v>
      </c>
      <c r="AQ34" s="75"/>
      <c r="AR34" s="76"/>
      <c r="AS34" s="72">
        <f>+AT34+AU34</f>
        <v>0</v>
      </c>
      <c r="AT34" s="75"/>
      <c r="AU34" s="76"/>
      <c r="AV34" s="72">
        <f>+AW34+AX34</f>
        <v>0</v>
      </c>
      <c r="AW34" s="75"/>
      <c r="AX34" s="76"/>
      <c r="AY34" s="72">
        <f>+AZ34+BA34</f>
        <v>0</v>
      </c>
      <c r="AZ34" s="75"/>
      <c r="BA34" s="76"/>
      <c r="BB34" s="72">
        <f>+BC34+BD34</f>
        <v>0</v>
      </c>
      <c r="BC34" s="75"/>
      <c r="BD34" s="76"/>
      <c r="BE34" s="72">
        <f>+BF34+BG34</f>
        <v>0</v>
      </c>
      <c r="BF34" s="75"/>
      <c r="BG34" s="76"/>
      <c r="BH34" s="72">
        <f>+BI34+BJ34</f>
        <v>0</v>
      </c>
      <c r="BI34" s="75"/>
      <c r="BJ34" s="76"/>
      <c r="BK34" s="72">
        <f>+BL34+BM34</f>
        <v>0</v>
      </c>
      <c r="BL34" s="75"/>
      <c r="BM34" s="76"/>
      <c r="BN34" s="72">
        <f>+BO34+BP34</f>
        <v>0</v>
      </c>
      <c r="BO34" s="75"/>
      <c r="BP34" s="76"/>
      <c r="BQ34" s="72">
        <f>+BR34+BS34</f>
        <v>0</v>
      </c>
      <c r="BR34" s="75"/>
      <c r="BS34" s="76"/>
    </row>
    <row r="35" spans="1:71" ht="21" customHeight="1">
      <c r="A35" s="115" t="s">
        <v>26</v>
      </c>
      <c r="B35" s="237" t="s">
        <v>123</v>
      </c>
      <c r="C35" s="256"/>
      <c r="D35" s="257"/>
      <c r="E35" s="257"/>
      <c r="F35" s="72"/>
      <c r="G35" s="75"/>
      <c r="H35" s="76"/>
      <c r="I35" s="72"/>
      <c r="J35" s="75"/>
      <c r="K35" s="76"/>
      <c r="L35" s="72">
        <f>+M35+N35</f>
        <v>0</v>
      </c>
      <c r="M35" s="75"/>
      <c r="N35" s="76"/>
      <c r="O35" s="72">
        <f>+P35+Q35</f>
        <v>0</v>
      </c>
      <c r="P35" s="75"/>
      <c r="Q35" s="76"/>
      <c r="R35" s="72">
        <f>+S35+T35</f>
        <v>0</v>
      </c>
      <c r="S35" s="75"/>
      <c r="T35" s="76"/>
      <c r="U35" s="72">
        <f>+V35+W35</f>
        <v>0</v>
      </c>
      <c r="V35" s="75"/>
      <c r="W35" s="76"/>
      <c r="X35" s="72">
        <f>+Y35+Z35</f>
        <v>0</v>
      </c>
      <c r="Y35" s="75"/>
      <c r="Z35" s="76"/>
      <c r="AA35" s="72">
        <f>+AB35+AC35</f>
        <v>0</v>
      </c>
      <c r="AB35" s="75"/>
      <c r="AC35" s="76"/>
      <c r="AD35" s="72">
        <f>+AE35+AF35</f>
        <v>0</v>
      </c>
      <c r="AE35" s="75"/>
      <c r="AF35" s="76"/>
      <c r="AG35" s="72">
        <f>+AH35+AI35</f>
        <v>0</v>
      </c>
      <c r="AH35" s="75"/>
      <c r="AI35" s="76"/>
      <c r="AJ35" s="72">
        <f>+AK35+AL35</f>
        <v>0</v>
      </c>
      <c r="AK35" s="75"/>
      <c r="AL35" s="76"/>
      <c r="AM35" s="72">
        <f>+AN35+AO35</f>
        <v>0</v>
      </c>
      <c r="AN35" s="75"/>
      <c r="AO35" s="76"/>
      <c r="AP35" s="72">
        <f>+AQ35+AR35</f>
        <v>0</v>
      </c>
      <c r="AQ35" s="75"/>
      <c r="AR35" s="76"/>
      <c r="AS35" s="72">
        <f>+AT35+AU35</f>
        <v>0</v>
      </c>
      <c r="AT35" s="75"/>
      <c r="AU35" s="76"/>
      <c r="AV35" s="72">
        <f>+AW35+AX35</f>
        <v>0</v>
      </c>
      <c r="AW35" s="75"/>
      <c r="AX35" s="76"/>
      <c r="AY35" s="72">
        <f>+AZ35+BA35</f>
        <v>0</v>
      </c>
      <c r="AZ35" s="75"/>
      <c r="BA35" s="76"/>
      <c r="BB35" s="72">
        <f>+BC35+BD35</f>
        <v>0</v>
      </c>
      <c r="BC35" s="75"/>
      <c r="BD35" s="76"/>
      <c r="BE35" s="72">
        <f>+BF35+BG35</f>
        <v>0</v>
      </c>
      <c r="BF35" s="75"/>
      <c r="BG35" s="76"/>
      <c r="BH35" s="72">
        <f>+BI35+BJ35</f>
        <v>0</v>
      </c>
      <c r="BI35" s="75"/>
      <c r="BJ35" s="76"/>
      <c r="BK35" s="72">
        <f>+BL35+BM35</f>
        <v>0</v>
      </c>
      <c r="BL35" s="75"/>
      <c r="BM35" s="76"/>
      <c r="BN35" s="72">
        <f>+BO35+BP35</f>
        <v>0</v>
      </c>
      <c r="BO35" s="75"/>
      <c r="BP35" s="76"/>
      <c r="BQ35" s="72">
        <f>+BR35+BS35</f>
        <v>0</v>
      </c>
      <c r="BR35" s="75"/>
      <c r="BS35" s="76"/>
    </row>
    <row r="36" spans="1:71" s="77" customFormat="1" ht="15" customHeight="1">
      <c r="A36" s="114">
        <v>6</v>
      </c>
      <c r="B36" s="70" t="s">
        <v>124</v>
      </c>
      <c r="C36" s="256">
        <f>+D36+E36</f>
        <v>49286.200000000004</v>
      </c>
      <c r="D36" s="256">
        <f>SUM(D38:D75)</f>
        <v>46608.2431</v>
      </c>
      <c r="E36" s="256">
        <f>SUM(E38:E75)</f>
        <v>2677.9569000000038</v>
      </c>
      <c r="F36" s="72">
        <v>49286.200000000004</v>
      </c>
      <c r="G36" s="72"/>
      <c r="H36" s="72"/>
      <c r="I36" s="72"/>
      <c r="J36" s="72"/>
      <c r="K36" s="72"/>
      <c r="L36" s="72">
        <f>+M36+N36</f>
        <v>0</v>
      </c>
      <c r="M36" s="72">
        <f>+SUM(M38:M75)</f>
        <v>0</v>
      </c>
      <c r="N36" s="72">
        <f>+SUM(N38:N75)</f>
        <v>0</v>
      </c>
      <c r="O36" s="72">
        <f>+P36+Q36</f>
        <v>0</v>
      </c>
      <c r="P36" s="72">
        <f>+SUM(P38:P75)</f>
        <v>0</v>
      </c>
      <c r="Q36" s="72">
        <f>+SUM(Q38:Q75)</f>
        <v>0</v>
      </c>
      <c r="R36" s="72">
        <f>+S36+T36</f>
        <v>0</v>
      </c>
      <c r="S36" s="72">
        <f>+SUM(S38:S75)</f>
        <v>0</v>
      </c>
      <c r="T36" s="72">
        <f>+SUM(T38:T75)</f>
        <v>0</v>
      </c>
      <c r="U36" s="72">
        <f>+V36+W36</f>
        <v>0</v>
      </c>
      <c r="V36" s="72">
        <f>+SUM(V38:V75)</f>
        <v>0</v>
      </c>
      <c r="W36" s="72">
        <f>+SUM(W38:W75)</f>
        <v>0</v>
      </c>
      <c r="X36" s="72">
        <f>+Y36+Z36</f>
        <v>0</v>
      </c>
      <c r="Y36" s="72">
        <f>+SUM(Y38:Y75)</f>
        <v>0</v>
      </c>
      <c r="Z36" s="72">
        <f>+SUM(Z38:Z75)</f>
        <v>0</v>
      </c>
      <c r="AA36" s="72">
        <f>+AB36+AC36</f>
        <v>0</v>
      </c>
      <c r="AB36" s="72">
        <f>+SUM(AB38:AB75)</f>
        <v>0</v>
      </c>
      <c r="AC36" s="72">
        <f>+SUM(AC38:AC75)</f>
        <v>0</v>
      </c>
      <c r="AD36" s="72">
        <f>+AE36+AF36</f>
        <v>0</v>
      </c>
      <c r="AE36" s="72">
        <f>+SUM(AE38:AE75)</f>
        <v>0</v>
      </c>
      <c r="AF36" s="72">
        <f>+SUM(AF38:AF75)</f>
        <v>0</v>
      </c>
      <c r="AG36" s="72">
        <f>+AH36+AI36</f>
        <v>0</v>
      </c>
      <c r="AH36" s="72">
        <f>+SUM(AH38:AH75)</f>
        <v>0</v>
      </c>
      <c r="AI36" s="72">
        <f>+SUM(AI38:AI75)</f>
        <v>0</v>
      </c>
      <c r="AJ36" s="72">
        <f>+AK36+AL36</f>
        <v>0</v>
      </c>
      <c r="AK36" s="72">
        <f>+SUM(AK38:AK75)</f>
        <v>0</v>
      </c>
      <c r="AL36" s="72">
        <f>+SUM(AL38:AL75)</f>
        <v>0</v>
      </c>
      <c r="AM36" s="72">
        <f>+AN36+AO36</f>
        <v>0</v>
      </c>
      <c r="AN36" s="72">
        <f>+SUM(AN38:AN75)</f>
        <v>0</v>
      </c>
      <c r="AO36" s="72">
        <f>+SUM(AO38:AO75)</f>
        <v>0</v>
      </c>
      <c r="AP36" s="72">
        <f>+AQ36+AR36</f>
        <v>0</v>
      </c>
      <c r="AQ36" s="72">
        <f>+SUM(AQ38:AQ75)</f>
        <v>0</v>
      </c>
      <c r="AR36" s="72">
        <f>+SUM(AR38:AR75)</f>
        <v>0</v>
      </c>
      <c r="AS36" s="72">
        <f>+AT36+AU36</f>
        <v>0</v>
      </c>
      <c r="AT36" s="72">
        <f>+SUM(AT38:AT75)</f>
        <v>0</v>
      </c>
      <c r="AU36" s="72">
        <f>+SUM(AU38:AU75)</f>
        <v>0</v>
      </c>
      <c r="AV36" s="72">
        <f>+AW36+AX36</f>
        <v>0</v>
      </c>
      <c r="AW36" s="72">
        <f>+SUM(AW38:AW75)</f>
        <v>0</v>
      </c>
      <c r="AX36" s="72">
        <f>+SUM(AX38:AX75)</f>
        <v>0</v>
      </c>
      <c r="AY36" s="72">
        <f>+AZ36+BA36</f>
        <v>0</v>
      </c>
      <c r="AZ36" s="72">
        <f>+SUM(AZ38:AZ75)</f>
        <v>0</v>
      </c>
      <c r="BA36" s="72">
        <f>+SUM(BA38:BA75)</f>
        <v>0</v>
      </c>
      <c r="BB36" s="72">
        <f>+BC36+BD36</f>
        <v>0</v>
      </c>
      <c r="BC36" s="72">
        <f>+SUM(BC38:BC75)</f>
        <v>0</v>
      </c>
      <c r="BD36" s="72">
        <f>+SUM(BD38:BD75)</f>
        <v>0</v>
      </c>
      <c r="BE36" s="72">
        <f>+BF36+BG36</f>
        <v>0</v>
      </c>
      <c r="BF36" s="72">
        <f>+SUM(BF38:BF75)</f>
        <v>0</v>
      </c>
      <c r="BG36" s="72">
        <f>+SUM(BG38:BG75)</f>
        <v>0</v>
      </c>
      <c r="BH36" s="72">
        <f>+BI36+BJ36</f>
        <v>0</v>
      </c>
      <c r="BI36" s="72">
        <f>+SUM(BI38:BI75)</f>
        <v>0</v>
      </c>
      <c r="BJ36" s="72">
        <f>+SUM(BJ38:BJ75)</f>
        <v>0</v>
      </c>
      <c r="BK36" s="72">
        <f>+BL36+BM36</f>
        <v>0</v>
      </c>
      <c r="BL36" s="72">
        <f>+SUM(BL38:BL75)</f>
        <v>0</v>
      </c>
      <c r="BM36" s="72">
        <f>+SUM(BM38:BM75)</f>
        <v>0</v>
      </c>
      <c r="BN36" s="72">
        <f>+BO36+BP36</f>
        <v>0</v>
      </c>
      <c r="BO36" s="72">
        <f>+SUM(BO38:BO75)</f>
        <v>0</v>
      </c>
      <c r="BP36" s="72">
        <f>+SUM(BP38:BP75)</f>
        <v>0</v>
      </c>
      <c r="BQ36" s="72">
        <f>+BR36+BS36</f>
        <v>0</v>
      </c>
      <c r="BR36" s="72">
        <f>+SUM(BR38:BR75)</f>
        <v>0</v>
      </c>
      <c r="BS36" s="72">
        <f>+SUM(BS38:BS75)</f>
        <v>0</v>
      </c>
    </row>
    <row r="37" spans="1:71" ht="22.5" customHeight="1">
      <c r="A37" s="115"/>
      <c r="B37" s="80" t="s">
        <v>98</v>
      </c>
      <c r="C37" s="257"/>
      <c r="D37" s="257"/>
      <c r="E37" s="258"/>
      <c r="F37" s="75"/>
      <c r="G37" s="72"/>
      <c r="H37" s="72"/>
      <c r="I37" s="75"/>
      <c r="J37" s="75"/>
      <c r="K37" s="76"/>
      <c r="L37" s="75"/>
      <c r="M37" s="75"/>
      <c r="N37" s="76"/>
      <c r="O37" s="75"/>
      <c r="P37" s="75"/>
      <c r="Q37" s="76"/>
      <c r="R37" s="75"/>
      <c r="S37" s="75"/>
      <c r="T37" s="76"/>
      <c r="U37" s="75"/>
      <c r="V37" s="75"/>
      <c r="W37" s="76"/>
      <c r="X37" s="75"/>
      <c r="Y37" s="75"/>
      <c r="Z37" s="76"/>
      <c r="AA37" s="75"/>
      <c r="AB37" s="75"/>
      <c r="AC37" s="76"/>
      <c r="AD37" s="75"/>
      <c r="AE37" s="75"/>
      <c r="AF37" s="76"/>
      <c r="AG37" s="75"/>
      <c r="AH37" s="75"/>
      <c r="AI37" s="76"/>
      <c r="AJ37" s="75"/>
      <c r="AK37" s="75"/>
      <c r="AL37" s="76"/>
      <c r="AM37" s="75"/>
      <c r="AN37" s="75"/>
      <c r="AO37" s="76"/>
      <c r="AP37" s="75"/>
      <c r="AQ37" s="75"/>
      <c r="AR37" s="76"/>
      <c r="AS37" s="75"/>
      <c r="AT37" s="75"/>
      <c r="AU37" s="76"/>
      <c r="AV37" s="75"/>
      <c r="AW37" s="75"/>
      <c r="AX37" s="76"/>
      <c r="AY37" s="75"/>
      <c r="AZ37" s="75"/>
      <c r="BA37" s="76"/>
      <c r="BB37" s="75"/>
      <c r="BC37" s="75"/>
      <c r="BD37" s="76"/>
      <c r="BE37" s="75"/>
      <c r="BF37" s="75"/>
      <c r="BG37" s="76"/>
      <c r="BH37" s="75"/>
      <c r="BI37" s="75"/>
      <c r="BJ37" s="76"/>
      <c r="BK37" s="75"/>
      <c r="BL37" s="75"/>
      <c r="BM37" s="76"/>
      <c r="BN37" s="75"/>
      <c r="BO37" s="75"/>
      <c r="BP37" s="76"/>
      <c r="BQ37" s="75"/>
      <c r="BR37" s="75"/>
      <c r="BS37" s="76"/>
    </row>
    <row r="38" spans="1:71" ht="38.25" customHeight="1">
      <c r="A38" s="118" t="s">
        <v>27</v>
      </c>
      <c r="B38" s="74" t="s">
        <v>125</v>
      </c>
      <c r="C38" s="256"/>
      <c r="D38" s="259"/>
      <c r="E38" s="259"/>
      <c r="F38" s="72">
        <v>0</v>
      </c>
      <c r="G38" s="72"/>
      <c r="H38" s="72"/>
      <c r="I38" s="72"/>
      <c r="J38" s="75"/>
      <c r="K38" s="76"/>
      <c r="L38" s="72">
        <f aca="true" t="shared" si="40" ref="L38:L75">+M38+N38</f>
        <v>0</v>
      </c>
      <c r="M38" s="75"/>
      <c r="N38" s="76"/>
      <c r="O38" s="72">
        <f aca="true" t="shared" si="41" ref="O38:O75">+P38+Q38</f>
        <v>0</v>
      </c>
      <c r="P38" s="75"/>
      <c r="Q38" s="76"/>
      <c r="R38" s="72">
        <f aca="true" t="shared" si="42" ref="R38:R75">+S38+T38</f>
        <v>0</v>
      </c>
      <c r="S38" s="75"/>
      <c r="T38" s="76"/>
      <c r="U38" s="72">
        <f aca="true" t="shared" si="43" ref="U38:U75">+V38+W38</f>
        <v>0</v>
      </c>
      <c r="V38" s="75"/>
      <c r="W38" s="76"/>
      <c r="X38" s="72">
        <f aca="true" t="shared" si="44" ref="X38:X75">+Y38+Z38</f>
        <v>0</v>
      </c>
      <c r="Y38" s="75"/>
      <c r="Z38" s="76"/>
      <c r="AA38" s="72">
        <f aca="true" t="shared" si="45" ref="AA38:AA75">+AB38+AC38</f>
        <v>0</v>
      </c>
      <c r="AB38" s="75"/>
      <c r="AC38" s="76"/>
      <c r="AD38" s="72">
        <f aca="true" t="shared" si="46" ref="AD38:AD75">+AE38+AF38</f>
        <v>0</v>
      </c>
      <c r="AE38" s="75"/>
      <c r="AF38" s="76"/>
      <c r="AG38" s="72">
        <f aca="true" t="shared" si="47" ref="AG38:AG75">+AH38+AI38</f>
        <v>0</v>
      </c>
      <c r="AH38" s="75"/>
      <c r="AI38" s="76"/>
      <c r="AJ38" s="72">
        <f aca="true" t="shared" si="48" ref="AJ38:AJ75">+AK38+AL38</f>
        <v>0</v>
      </c>
      <c r="AK38" s="75"/>
      <c r="AL38" s="76"/>
      <c r="AM38" s="72">
        <f aca="true" t="shared" si="49" ref="AM38:AM75">+AN38+AO38</f>
        <v>0</v>
      </c>
      <c r="AN38" s="75"/>
      <c r="AO38" s="76"/>
      <c r="AP38" s="72">
        <f aca="true" t="shared" si="50" ref="AP38:AP75">+AQ38+AR38</f>
        <v>0</v>
      </c>
      <c r="AQ38" s="75"/>
      <c r="AR38" s="76"/>
      <c r="AS38" s="72">
        <f aca="true" t="shared" si="51" ref="AS38:AS75">+AT38+AU38</f>
        <v>0</v>
      </c>
      <c r="AT38" s="75"/>
      <c r="AU38" s="76"/>
      <c r="AV38" s="72">
        <f aca="true" t="shared" si="52" ref="AV38:AV75">+AW38+AX38</f>
        <v>0</v>
      </c>
      <c r="AW38" s="75"/>
      <c r="AX38" s="76"/>
      <c r="AY38" s="72">
        <f aca="true" t="shared" si="53" ref="AY38:AY75">+AZ38+BA38</f>
        <v>0</v>
      </c>
      <c r="AZ38" s="75"/>
      <c r="BA38" s="76"/>
      <c r="BB38" s="72">
        <f aca="true" t="shared" si="54" ref="BB38:BB75">+BC38+BD38</f>
        <v>0</v>
      </c>
      <c r="BC38" s="75"/>
      <c r="BD38" s="76"/>
      <c r="BE38" s="72">
        <f aca="true" t="shared" si="55" ref="BE38:BE75">+BF38+BG38</f>
        <v>0</v>
      </c>
      <c r="BF38" s="75"/>
      <c r="BG38" s="76"/>
      <c r="BH38" s="72">
        <f aca="true" t="shared" si="56" ref="BH38:BH75">+BI38+BJ38</f>
        <v>0</v>
      </c>
      <c r="BI38" s="75"/>
      <c r="BJ38" s="76"/>
      <c r="BK38" s="72">
        <f aca="true" t="shared" si="57" ref="BK38:BK75">+BL38+BM38</f>
        <v>0</v>
      </c>
      <c r="BL38" s="75"/>
      <c r="BM38" s="76"/>
      <c r="BN38" s="72">
        <f aca="true" t="shared" si="58" ref="BN38:BN75">+BO38+BP38</f>
        <v>0</v>
      </c>
      <c r="BO38" s="75"/>
      <c r="BP38" s="76"/>
      <c r="BQ38" s="72">
        <f aca="true" t="shared" si="59" ref="BQ38:BQ75">+BR38+BS38</f>
        <v>0</v>
      </c>
      <c r="BR38" s="75"/>
      <c r="BS38" s="76"/>
    </row>
    <row r="39" spans="1:71" ht="15.75" customHeight="1">
      <c r="A39" s="118" t="s">
        <v>28</v>
      </c>
      <c r="B39" s="237" t="s">
        <v>126</v>
      </c>
      <c r="C39" s="256">
        <f>+D39+E39</f>
        <v>5121.2</v>
      </c>
      <c r="D39" s="259">
        <f>F39*94.3%</f>
        <v>4829.2916</v>
      </c>
      <c r="E39" s="259">
        <f>F39-D39</f>
        <v>291.90840000000026</v>
      </c>
      <c r="F39" s="72">
        <v>5121.2</v>
      </c>
      <c r="G39" s="72"/>
      <c r="H39" s="72"/>
      <c r="I39" s="72"/>
      <c r="J39" s="75"/>
      <c r="K39" s="76"/>
      <c r="L39" s="72">
        <f t="shared" si="40"/>
        <v>0</v>
      </c>
      <c r="M39" s="75"/>
      <c r="N39" s="76"/>
      <c r="O39" s="72">
        <f t="shared" si="41"/>
        <v>0</v>
      </c>
      <c r="P39" s="75"/>
      <c r="Q39" s="76"/>
      <c r="R39" s="72">
        <f t="shared" si="42"/>
        <v>0</v>
      </c>
      <c r="S39" s="75"/>
      <c r="T39" s="76"/>
      <c r="U39" s="72">
        <f t="shared" si="43"/>
        <v>0</v>
      </c>
      <c r="V39" s="75"/>
      <c r="W39" s="76"/>
      <c r="X39" s="72">
        <f t="shared" si="44"/>
        <v>0</v>
      </c>
      <c r="Y39" s="75"/>
      <c r="Z39" s="76"/>
      <c r="AA39" s="72">
        <f t="shared" si="45"/>
        <v>0</v>
      </c>
      <c r="AB39" s="75"/>
      <c r="AC39" s="76"/>
      <c r="AD39" s="72">
        <f t="shared" si="46"/>
        <v>0</v>
      </c>
      <c r="AE39" s="75"/>
      <c r="AF39" s="76"/>
      <c r="AG39" s="72">
        <f t="shared" si="47"/>
        <v>0</v>
      </c>
      <c r="AH39" s="75"/>
      <c r="AI39" s="76"/>
      <c r="AJ39" s="72">
        <f t="shared" si="48"/>
        <v>0</v>
      </c>
      <c r="AK39" s="75"/>
      <c r="AL39" s="76"/>
      <c r="AM39" s="72">
        <f t="shared" si="49"/>
        <v>0</v>
      </c>
      <c r="AN39" s="75"/>
      <c r="AO39" s="76"/>
      <c r="AP39" s="72">
        <f t="shared" si="50"/>
        <v>0</v>
      </c>
      <c r="AQ39" s="75"/>
      <c r="AR39" s="76"/>
      <c r="AS39" s="72">
        <f t="shared" si="51"/>
        <v>0</v>
      </c>
      <c r="AT39" s="75"/>
      <c r="AU39" s="76"/>
      <c r="AV39" s="72">
        <f t="shared" si="52"/>
        <v>0</v>
      </c>
      <c r="AW39" s="75"/>
      <c r="AX39" s="76"/>
      <c r="AY39" s="72">
        <f t="shared" si="53"/>
        <v>0</v>
      </c>
      <c r="AZ39" s="75"/>
      <c r="BA39" s="76"/>
      <c r="BB39" s="72">
        <f t="shared" si="54"/>
        <v>0</v>
      </c>
      <c r="BC39" s="75"/>
      <c r="BD39" s="76"/>
      <c r="BE39" s="72">
        <f t="shared" si="55"/>
        <v>0</v>
      </c>
      <c r="BF39" s="75"/>
      <c r="BG39" s="76"/>
      <c r="BH39" s="72">
        <f t="shared" si="56"/>
        <v>0</v>
      </c>
      <c r="BI39" s="75"/>
      <c r="BJ39" s="76"/>
      <c r="BK39" s="72">
        <f t="shared" si="57"/>
        <v>0</v>
      </c>
      <c r="BL39" s="75"/>
      <c r="BM39" s="76"/>
      <c r="BN39" s="72">
        <f t="shared" si="58"/>
        <v>0</v>
      </c>
      <c r="BO39" s="75"/>
      <c r="BP39" s="76"/>
      <c r="BQ39" s="72">
        <f t="shared" si="59"/>
        <v>0</v>
      </c>
      <c r="BR39" s="75"/>
      <c r="BS39" s="76"/>
    </row>
    <row r="40" spans="1:71" ht="15" customHeight="1">
      <c r="A40" s="118" t="s">
        <v>29</v>
      </c>
      <c r="B40" s="74" t="s">
        <v>127</v>
      </c>
      <c r="C40" s="256">
        <f>+D40+E40</f>
        <v>12825</v>
      </c>
      <c r="D40" s="259">
        <f aca="true" t="shared" si="60" ref="D40:D75">F40*94.3%</f>
        <v>12093.974999999999</v>
      </c>
      <c r="E40" s="259">
        <f aca="true" t="shared" si="61" ref="E40:E75">F40-D40</f>
        <v>731.0250000000015</v>
      </c>
      <c r="F40" s="72">
        <v>12825</v>
      </c>
      <c r="G40" s="72"/>
      <c r="H40" s="72"/>
      <c r="I40" s="72"/>
      <c r="J40" s="75"/>
      <c r="K40" s="76"/>
      <c r="L40" s="72">
        <f t="shared" si="40"/>
        <v>0</v>
      </c>
      <c r="M40" s="75"/>
      <c r="N40" s="76"/>
      <c r="O40" s="72">
        <f t="shared" si="41"/>
        <v>0</v>
      </c>
      <c r="P40" s="75"/>
      <c r="Q40" s="76"/>
      <c r="R40" s="72">
        <f t="shared" si="42"/>
        <v>0</v>
      </c>
      <c r="S40" s="75"/>
      <c r="T40" s="76"/>
      <c r="U40" s="72">
        <f t="shared" si="43"/>
        <v>0</v>
      </c>
      <c r="V40" s="75"/>
      <c r="W40" s="76"/>
      <c r="X40" s="72">
        <f t="shared" si="44"/>
        <v>0</v>
      </c>
      <c r="Y40" s="75"/>
      <c r="Z40" s="76"/>
      <c r="AA40" s="72">
        <f t="shared" si="45"/>
        <v>0</v>
      </c>
      <c r="AB40" s="75"/>
      <c r="AC40" s="76"/>
      <c r="AD40" s="72">
        <f t="shared" si="46"/>
        <v>0</v>
      </c>
      <c r="AE40" s="75"/>
      <c r="AF40" s="76"/>
      <c r="AG40" s="72">
        <f t="shared" si="47"/>
        <v>0</v>
      </c>
      <c r="AH40" s="75"/>
      <c r="AI40" s="76"/>
      <c r="AJ40" s="72">
        <f t="shared" si="48"/>
        <v>0</v>
      </c>
      <c r="AK40" s="75"/>
      <c r="AL40" s="76"/>
      <c r="AM40" s="72">
        <f t="shared" si="49"/>
        <v>0</v>
      </c>
      <c r="AN40" s="75"/>
      <c r="AO40" s="76"/>
      <c r="AP40" s="72">
        <f t="shared" si="50"/>
        <v>0</v>
      </c>
      <c r="AQ40" s="75"/>
      <c r="AR40" s="76"/>
      <c r="AS40" s="72">
        <f t="shared" si="51"/>
        <v>0</v>
      </c>
      <c r="AT40" s="75"/>
      <c r="AU40" s="76"/>
      <c r="AV40" s="72">
        <f t="shared" si="52"/>
        <v>0</v>
      </c>
      <c r="AW40" s="75"/>
      <c r="AX40" s="76"/>
      <c r="AY40" s="72">
        <f t="shared" si="53"/>
        <v>0</v>
      </c>
      <c r="AZ40" s="75"/>
      <c r="BA40" s="76"/>
      <c r="BB40" s="72">
        <f t="shared" si="54"/>
        <v>0</v>
      </c>
      <c r="BC40" s="75"/>
      <c r="BD40" s="76"/>
      <c r="BE40" s="72">
        <f t="shared" si="55"/>
        <v>0</v>
      </c>
      <c r="BF40" s="75"/>
      <c r="BG40" s="76"/>
      <c r="BH40" s="72">
        <f t="shared" si="56"/>
        <v>0</v>
      </c>
      <c r="BI40" s="75"/>
      <c r="BJ40" s="76"/>
      <c r="BK40" s="72">
        <f t="shared" si="57"/>
        <v>0</v>
      </c>
      <c r="BL40" s="75"/>
      <c r="BM40" s="76"/>
      <c r="BN40" s="72">
        <f t="shared" si="58"/>
        <v>0</v>
      </c>
      <c r="BO40" s="75"/>
      <c r="BP40" s="76"/>
      <c r="BQ40" s="72">
        <f t="shared" si="59"/>
        <v>0</v>
      </c>
      <c r="BR40" s="75"/>
      <c r="BS40" s="76"/>
    </row>
    <row r="41" spans="1:71" ht="15" customHeight="1">
      <c r="A41" s="118" t="s">
        <v>30</v>
      </c>
      <c r="B41" s="74" t="s">
        <v>128</v>
      </c>
      <c r="C41" s="256">
        <f>+D41+E41</f>
        <v>1350</v>
      </c>
      <c r="D41" s="259">
        <f t="shared" si="60"/>
        <v>1273.05</v>
      </c>
      <c r="E41" s="259">
        <f t="shared" si="61"/>
        <v>76.95000000000005</v>
      </c>
      <c r="F41" s="72">
        <v>1350</v>
      </c>
      <c r="G41" s="72"/>
      <c r="H41" s="72"/>
      <c r="I41" s="72"/>
      <c r="J41" s="75"/>
      <c r="K41" s="76"/>
      <c r="L41" s="72">
        <f t="shared" si="40"/>
        <v>0</v>
      </c>
      <c r="M41" s="75"/>
      <c r="N41" s="76"/>
      <c r="O41" s="72">
        <f t="shared" si="41"/>
        <v>0</v>
      </c>
      <c r="P41" s="75"/>
      <c r="Q41" s="76"/>
      <c r="R41" s="72">
        <f t="shared" si="42"/>
        <v>0</v>
      </c>
      <c r="S41" s="75"/>
      <c r="T41" s="76"/>
      <c r="U41" s="72">
        <f t="shared" si="43"/>
        <v>0</v>
      </c>
      <c r="V41" s="75"/>
      <c r="W41" s="76"/>
      <c r="X41" s="72">
        <f t="shared" si="44"/>
        <v>0</v>
      </c>
      <c r="Y41" s="75"/>
      <c r="Z41" s="76"/>
      <c r="AA41" s="72">
        <f t="shared" si="45"/>
        <v>0</v>
      </c>
      <c r="AB41" s="75"/>
      <c r="AC41" s="76"/>
      <c r="AD41" s="72">
        <f t="shared" si="46"/>
        <v>0</v>
      </c>
      <c r="AE41" s="75"/>
      <c r="AF41" s="76"/>
      <c r="AG41" s="72">
        <f t="shared" si="47"/>
        <v>0</v>
      </c>
      <c r="AH41" s="75"/>
      <c r="AI41" s="76"/>
      <c r="AJ41" s="72">
        <f t="shared" si="48"/>
        <v>0</v>
      </c>
      <c r="AK41" s="75"/>
      <c r="AL41" s="76"/>
      <c r="AM41" s="72">
        <f t="shared" si="49"/>
        <v>0</v>
      </c>
      <c r="AN41" s="75"/>
      <c r="AO41" s="76"/>
      <c r="AP41" s="72">
        <f t="shared" si="50"/>
        <v>0</v>
      </c>
      <c r="AQ41" s="75"/>
      <c r="AR41" s="76"/>
      <c r="AS41" s="72">
        <f t="shared" si="51"/>
        <v>0</v>
      </c>
      <c r="AT41" s="75"/>
      <c r="AU41" s="76"/>
      <c r="AV41" s="72">
        <f t="shared" si="52"/>
        <v>0</v>
      </c>
      <c r="AW41" s="75"/>
      <c r="AX41" s="76"/>
      <c r="AY41" s="72">
        <f t="shared" si="53"/>
        <v>0</v>
      </c>
      <c r="AZ41" s="75"/>
      <c r="BA41" s="76"/>
      <c r="BB41" s="72">
        <f t="shared" si="54"/>
        <v>0</v>
      </c>
      <c r="BC41" s="75"/>
      <c r="BD41" s="76"/>
      <c r="BE41" s="72">
        <f t="shared" si="55"/>
        <v>0</v>
      </c>
      <c r="BF41" s="75"/>
      <c r="BG41" s="76"/>
      <c r="BH41" s="72">
        <f t="shared" si="56"/>
        <v>0</v>
      </c>
      <c r="BI41" s="75"/>
      <c r="BJ41" s="76"/>
      <c r="BK41" s="72">
        <f t="shared" si="57"/>
        <v>0</v>
      </c>
      <c r="BL41" s="75"/>
      <c r="BM41" s="76"/>
      <c r="BN41" s="72">
        <f t="shared" si="58"/>
        <v>0</v>
      </c>
      <c r="BO41" s="75"/>
      <c r="BP41" s="76"/>
      <c r="BQ41" s="72">
        <f t="shared" si="59"/>
        <v>0</v>
      </c>
      <c r="BR41" s="75"/>
      <c r="BS41" s="76"/>
    </row>
    <row r="42" spans="1:71" ht="15" customHeight="1">
      <c r="A42" s="118" t="s">
        <v>31</v>
      </c>
      <c r="B42" s="74" t="s">
        <v>129</v>
      </c>
      <c r="C42" s="256"/>
      <c r="D42" s="259">
        <f t="shared" si="60"/>
        <v>0</v>
      </c>
      <c r="E42" s="259">
        <f t="shared" si="61"/>
        <v>0</v>
      </c>
      <c r="F42" s="72">
        <v>0</v>
      </c>
      <c r="G42" s="72"/>
      <c r="H42" s="72"/>
      <c r="I42" s="72"/>
      <c r="J42" s="75"/>
      <c r="K42" s="76"/>
      <c r="L42" s="72">
        <f t="shared" si="40"/>
        <v>0</v>
      </c>
      <c r="M42" s="75"/>
      <c r="N42" s="76"/>
      <c r="O42" s="72">
        <f t="shared" si="41"/>
        <v>0</v>
      </c>
      <c r="P42" s="75"/>
      <c r="Q42" s="76"/>
      <c r="R42" s="72">
        <f t="shared" si="42"/>
        <v>0</v>
      </c>
      <c r="S42" s="75"/>
      <c r="T42" s="76"/>
      <c r="U42" s="72">
        <f t="shared" si="43"/>
        <v>0</v>
      </c>
      <c r="V42" s="75"/>
      <c r="W42" s="76"/>
      <c r="X42" s="72">
        <f t="shared" si="44"/>
        <v>0</v>
      </c>
      <c r="Y42" s="75"/>
      <c r="Z42" s="76"/>
      <c r="AA42" s="72">
        <f t="shared" si="45"/>
        <v>0</v>
      </c>
      <c r="AB42" s="75"/>
      <c r="AC42" s="76"/>
      <c r="AD42" s="72">
        <f t="shared" si="46"/>
        <v>0</v>
      </c>
      <c r="AE42" s="75"/>
      <c r="AF42" s="76"/>
      <c r="AG42" s="72">
        <f t="shared" si="47"/>
        <v>0</v>
      </c>
      <c r="AH42" s="75"/>
      <c r="AI42" s="76"/>
      <c r="AJ42" s="72">
        <f t="shared" si="48"/>
        <v>0</v>
      </c>
      <c r="AK42" s="75"/>
      <c r="AL42" s="76"/>
      <c r="AM42" s="72">
        <f t="shared" si="49"/>
        <v>0</v>
      </c>
      <c r="AN42" s="75"/>
      <c r="AO42" s="76"/>
      <c r="AP42" s="72">
        <f t="shared" si="50"/>
        <v>0</v>
      </c>
      <c r="AQ42" s="75"/>
      <c r="AR42" s="76"/>
      <c r="AS42" s="72">
        <f t="shared" si="51"/>
        <v>0</v>
      </c>
      <c r="AT42" s="75"/>
      <c r="AU42" s="76"/>
      <c r="AV42" s="72">
        <f t="shared" si="52"/>
        <v>0</v>
      </c>
      <c r="AW42" s="75"/>
      <c r="AX42" s="76"/>
      <c r="AY42" s="72">
        <f t="shared" si="53"/>
        <v>0</v>
      </c>
      <c r="AZ42" s="75"/>
      <c r="BA42" s="76"/>
      <c r="BB42" s="72">
        <f t="shared" si="54"/>
        <v>0</v>
      </c>
      <c r="BC42" s="75"/>
      <c r="BD42" s="76"/>
      <c r="BE42" s="72">
        <f t="shared" si="55"/>
        <v>0</v>
      </c>
      <c r="BF42" s="75"/>
      <c r="BG42" s="76"/>
      <c r="BH42" s="72">
        <f t="shared" si="56"/>
        <v>0</v>
      </c>
      <c r="BI42" s="75"/>
      <c r="BJ42" s="76"/>
      <c r="BK42" s="72">
        <f t="shared" si="57"/>
        <v>0</v>
      </c>
      <c r="BL42" s="75"/>
      <c r="BM42" s="76"/>
      <c r="BN42" s="72">
        <f t="shared" si="58"/>
        <v>0</v>
      </c>
      <c r="BO42" s="75"/>
      <c r="BP42" s="76"/>
      <c r="BQ42" s="72">
        <f t="shared" si="59"/>
        <v>0</v>
      </c>
      <c r="BR42" s="75"/>
      <c r="BS42" s="76"/>
    </row>
    <row r="43" spans="1:71" ht="15" customHeight="1">
      <c r="A43" s="118" t="s">
        <v>32</v>
      </c>
      <c r="B43" s="74" t="s">
        <v>130</v>
      </c>
      <c r="C43" s="256"/>
      <c r="D43" s="259">
        <f t="shared" si="60"/>
        <v>0</v>
      </c>
      <c r="E43" s="259">
        <f t="shared" si="61"/>
        <v>0</v>
      </c>
      <c r="F43" s="72">
        <v>0</v>
      </c>
      <c r="G43" s="72"/>
      <c r="H43" s="72"/>
      <c r="I43" s="72"/>
      <c r="J43" s="75"/>
      <c r="K43" s="76"/>
      <c r="L43" s="72">
        <f t="shared" si="40"/>
        <v>0</v>
      </c>
      <c r="M43" s="75"/>
      <c r="N43" s="76"/>
      <c r="O43" s="72">
        <f t="shared" si="41"/>
        <v>0</v>
      </c>
      <c r="P43" s="75"/>
      <c r="Q43" s="76"/>
      <c r="R43" s="72">
        <f t="shared" si="42"/>
        <v>0</v>
      </c>
      <c r="S43" s="75"/>
      <c r="T43" s="76"/>
      <c r="U43" s="72">
        <f t="shared" si="43"/>
        <v>0</v>
      </c>
      <c r="V43" s="75"/>
      <c r="W43" s="76"/>
      <c r="X43" s="72">
        <f t="shared" si="44"/>
        <v>0</v>
      </c>
      <c r="Y43" s="75"/>
      <c r="Z43" s="76"/>
      <c r="AA43" s="72">
        <f t="shared" si="45"/>
        <v>0</v>
      </c>
      <c r="AB43" s="75"/>
      <c r="AC43" s="76"/>
      <c r="AD43" s="72">
        <f t="shared" si="46"/>
        <v>0</v>
      </c>
      <c r="AE43" s="75"/>
      <c r="AF43" s="76"/>
      <c r="AG43" s="72">
        <f t="shared" si="47"/>
        <v>0</v>
      </c>
      <c r="AH43" s="75"/>
      <c r="AI43" s="76"/>
      <c r="AJ43" s="72">
        <f t="shared" si="48"/>
        <v>0</v>
      </c>
      <c r="AK43" s="75"/>
      <c r="AL43" s="76"/>
      <c r="AM43" s="72">
        <f t="shared" si="49"/>
        <v>0</v>
      </c>
      <c r="AN43" s="75"/>
      <c r="AO43" s="76"/>
      <c r="AP43" s="72">
        <f t="shared" si="50"/>
        <v>0</v>
      </c>
      <c r="AQ43" s="75"/>
      <c r="AR43" s="76"/>
      <c r="AS43" s="72">
        <f t="shared" si="51"/>
        <v>0</v>
      </c>
      <c r="AT43" s="75"/>
      <c r="AU43" s="76"/>
      <c r="AV43" s="72">
        <f t="shared" si="52"/>
        <v>0</v>
      </c>
      <c r="AW43" s="75"/>
      <c r="AX43" s="76"/>
      <c r="AY43" s="72">
        <f t="shared" si="53"/>
        <v>0</v>
      </c>
      <c r="AZ43" s="75"/>
      <c r="BA43" s="76"/>
      <c r="BB43" s="72">
        <f t="shared" si="54"/>
        <v>0</v>
      </c>
      <c r="BC43" s="75"/>
      <c r="BD43" s="76"/>
      <c r="BE43" s="72">
        <f t="shared" si="55"/>
        <v>0</v>
      </c>
      <c r="BF43" s="75"/>
      <c r="BG43" s="76"/>
      <c r="BH43" s="72">
        <f t="shared" si="56"/>
        <v>0</v>
      </c>
      <c r="BI43" s="75"/>
      <c r="BJ43" s="76"/>
      <c r="BK43" s="72">
        <f t="shared" si="57"/>
        <v>0</v>
      </c>
      <c r="BL43" s="75"/>
      <c r="BM43" s="76"/>
      <c r="BN43" s="72">
        <f t="shared" si="58"/>
        <v>0</v>
      </c>
      <c r="BO43" s="75"/>
      <c r="BP43" s="76"/>
      <c r="BQ43" s="72">
        <f t="shared" si="59"/>
        <v>0</v>
      </c>
      <c r="BR43" s="75"/>
      <c r="BS43" s="76"/>
    </row>
    <row r="44" spans="1:71" ht="15" customHeight="1">
      <c r="A44" s="118" t="s">
        <v>33</v>
      </c>
      <c r="B44" s="74" t="s">
        <v>131</v>
      </c>
      <c r="C44" s="256"/>
      <c r="D44" s="259">
        <f t="shared" si="60"/>
        <v>0</v>
      </c>
      <c r="E44" s="259">
        <f t="shared" si="61"/>
        <v>0</v>
      </c>
      <c r="F44" s="72">
        <v>0</v>
      </c>
      <c r="G44" s="72"/>
      <c r="H44" s="72"/>
      <c r="I44" s="72"/>
      <c r="J44" s="75"/>
      <c r="K44" s="76"/>
      <c r="L44" s="72">
        <f t="shared" si="40"/>
        <v>0</v>
      </c>
      <c r="M44" s="75"/>
      <c r="N44" s="76"/>
      <c r="O44" s="72">
        <f t="shared" si="41"/>
        <v>0</v>
      </c>
      <c r="P44" s="75"/>
      <c r="Q44" s="76"/>
      <c r="R44" s="72">
        <f t="shared" si="42"/>
        <v>0</v>
      </c>
      <c r="S44" s="75"/>
      <c r="T44" s="76"/>
      <c r="U44" s="72">
        <f t="shared" si="43"/>
        <v>0</v>
      </c>
      <c r="V44" s="75"/>
      <c r="W44" s="76"/>
      <c r="X44" s="72">
        <f t="shared" si="44"/>
        <v>0</v>
      </c>
      <c r="Y44" s="75"/>
      <c r="Z44" s="76"/>
      <c r="AA44" s="72">
        <f t="shared" si="45"/>
        <v>0</v>
      </c>
      <c r="AB44" s="75"/>
      <c r="AC44" s="76"/>
      <c r="AD44" s="72">
        <f t="shared" si="46"/>
        <v>0</v>
      </c>
      <c r="AE44" s="75"/>
      <c r="AF44" s="76"/>
      <c r="AG44" s="72">
        <f t="shared" si="47"/>
        <v>0</v>
      </c>
      <c r="AH44" s="75"/>
      <c r="AI44" s="76"/>
      <c r="AJ44" s="72">
        <f t="shared" si="48"/>
        <v>0</v>
      </c>
      <c r="AK44" s="75"/>
      <c r="AL44" s="76"/>
      <c r="AM44" s="72">
        <f t="shared" si="49"/>
        <v>0</v>
      </c>
      <c r="AN44" s="75"/>
      <c r="AO44" s="76"/>
      <c r="AP44" s="72">
        <f t="shared" si="50"/>
        <v>0</v>
      </c>
      <c r="AQ44" s="75"/>
      <c r="AR44" s="76"/>
      <c r="AS44" s="72">
        <f t="shared" si="51"/>
        <v>0</v>
      </c>
      <c r="AT44" s="75"/>
      <c r="AU44" s="76"/>
      <c r="AV44" s="72">
        <f t="shared" si="52"/>
        <v>0</v>
      </c>
      <c r="AW44" s="75"/>
      <c r="AX44" s="76"/>
      <c r="AY44" s="72">
        <f t="shared" si="53"/>
        <v>0</v>
      </c>
      <c r="AZ44" s="75"/>
      <c r="BA44" s="76"/>
      <c r="BB44" s="72">
        <f t="shared" si="54"/>
        <v>0</v>
      </c>
      <c r="BC44" s="75"/>
      <c r="BD44" s="76"/>
      <c r="BE44" s="72">
        <f t="shared" si="55"/>
        <v>0</v>
      </c>
      <c r="BF44" s="75"/>
      <c r="BG44" s="76"/>
      <c r="BH44" s="72">
        <f t="shared" si="56"/>
        <v>0</v>
      </c>
      <c r="BI44" s="75"/>
      <c r="BJ44" s="76"/>
      <c r="BK44" s="72">
        <f t="shared" si="57"/>
        <v>0</v>
      </c>
      <c r="BL44" s="75"/>
      <c r="BM44" s="76"/>
      <c r="BN44" s="72">
        <f t="shared" si="58"/>
        <v>0</v>
      </c>
      <c r="BO44" s="75"/>
      <c r="BP44" s="76"/>
      <c r="BQ44" s="72">
        <f t="shared" si="59"/>
        <v>0</v>
      </c>
      <c r="BR44" s="75"/>
      <c r="BS44" s="76"/>
    </row>
    <row r="45" spans="1:71" ht="15" customHeight="1">
      <c r="A45" s="118" t="s">
        <v>34</v>
      </c>
      <c r="B45" s="74" t="s">
        <v>132</v>
      </c>
      <c r="C45" s="256"/>
      <c r="D45" s="259">
        <f t="shared" si="60"/>
        <v>0</v>
      </c>
      <c r="E45" s="259">
        <f t="shared" si="61"/>
        <v>0</v>
      </c>
      <c r="F45" s="72">
        <v>0</v>
      </c>
      <c r="G45" s="72"/>
      <c r="H45" s="72"/>
      <c r="I45" s="72"/>
      <c r="J45" s="75"/>
      <c r="K45" s="76"/>
      <c r="L45" s="72">
        <f t="shared" si="40"/>
        <v>0</v>
      </c>
      <c r="M45" s="75"/>
      <c r="N45" s="76"/>
      <c r="O45" s="72">
        <f t="shared" si="41"/>
        <v>0</v>
      </c>
      <c r="P45" s="75"/>
      <c r="Q45" s="76"/>
      <c r="R45" s="72">
        <f t="shared" si="42"/>
        <v>0</v>
      </c>
      <c r="S45" s="75"/>
      <c r="T45" s="76"/>
      <c r="U45" s="72">
        <f t="shared" si="43"/>
        <v>0</v>
      </c>
      <c r="V45" s="75"/>
      <c r="W45" s="76"/>
      <c r="X45" s="72">
        <f t="shared" si="44"/>
        <v>0</v>
      </c>
      <c r="Y45" s="75"/>
      <c r="Z45" s="76"/>
      <c r="AA45" s="72">
        <f t="shared" si="45"/>
        <v>0</v>
      </c>
      <c r="AB45" s="75"/>
      <c r="AC45" s="76"/>
      <c r="AD45" s="72">
        <f t="shared" si="46"/>
        <v>0</v>
      </c>
      <c r="AE45" s="75"/>
      <c r="AF45" s="76"/>
      <c r="AG45" s="72">
        <f t="shared" si="47"/>
        <v>0</v>
      </c>
      <c r="AH45" s="75"/>
      <c r="AI45" s="76"/>
      <c r="AJ45" s="72">
        <f t="shared" si="48"/>
        <v>0</v>
      </c>
      <c r="AK45" s="75"/>
      <c r="AL45" s="76"/>
      <c r="AM45" s="72">
        <f t="shared" si="49"/>
        <v>0</v>
      </c>
      <c r="AN45" s="75"/>
      <c r="AO45" s="76"/>
      <c r="AP45" s="72">
        <f t="shared" si="50"/>
        <v>0</v>
      </c>
      <c r="AQ45" s="75"/>
      <c r="AR45" s="76"/>
      <c r="AS45" s="72">
        <f t="shared" si="51"/>
        <v>0</v>
      </c>
      <c r="AT45" s="75"/>
      <c r="AU45" s="76"/>
      <c r="AV45" s="72">
        <f t="shared" si="52"/>
        <v>0</v>
      </c>
      <c r="AW45" s="75"/>
      <c r="AX45" s="76"/>
      <c r="AY45" s="72">
        <f t="shared" si="53"/>
        <v>0</v>
      </c>
      <c r="AZ45" s="75"/>
      <c r="BA45" s="76"/>
      <c r="BB45" s="72">
        <f t="shared" si="54"/>
        <v>0</v>
      </c>
      <c r="BC45" s="75"/>
      <c r="BD45" s="76"/>
      <c r="BE45" s="72">
        <f t="shared" si="55"/>
        <v>0</v>
      </c>
      <c r="BF45" s="75"/>
      <c r="BG45" s="76"/>
      <c r="BH45" s="72">
        <f t="shared" si="56"/>
        <v>0</v>
      </c>
      <c r="BI45" s="75"/>
      <c r="BJ45" s="76"/>
      <c r="BK45" s="72">
        <f t="shared" si="57"/>
        <v>0</v>
      </c>
      <c r="BL45" s="75"/>
      <c r="BM45" s="76"/>
      <c r="BN45" s="72">
        <f t="shared" si="58"/>
        <v>0</v>
      </c>
      <c r="BO45" s="75"/>
      <c r="BP45" s="76"/>
      <c r="BQ45" s="72">
        <f t="shared" si="59"/>
        <v>0</v>
      </c>
      <c r="BR45" s="75"/>
      <c r="BS45" s="76"/>
    </row>
    <row r="46" spans="1:71" ht="15" customHeight="1">
      <c r="A46" s="118" t="s">
        <v>35</v>
      </c>
      <c r="B46" s="74" t="s">
        <v>133</v>
      </c>
      <c r="C46" s="256">
        <f>+D46+E46</f>
        <v>5953.099999999999</v>
      </c>
      <c r="D46" s="259">
        <f t="shared" si="60"/>
        <v>5613.773299999999</v>
      </c>
      <c r="E46" s="259">
        <f t="shared" si="61"/>
        <v>339.3267000000005</v>
      </c>
      <c r="F46" s="72">
        <v>5953.099999999999</v>
      </c>
      <c r="G46" s="72"/>
      <c r="H46" s="72"/>
      <c r="I46" s="72"/>
      <c r="J46" s="75"/>
      <c r="K46" s="76"/>
      <c r="L46" s="72">
        <f t="shared" si="40"/>
        <v>0</v>
      </c>
      <c r="M46" s="75"/>
      <c r="N46" s="76"/>
      <c r="O46" s="72">
        <f t="shared" si="41"/>
        <v>0</v>
      </c>
      <c r="P46" s="75"/>
      <c r="Q46" s="76"/>
      <c r="R46" s="72">
        <f t="shared" si="42"/>
        <v>0</v>
      </c>
      <c r="S46" s="75"/>
      <c r="T46" s="76"/>
      <c r="U46" s="72">
        <f t="shared" si="43"/>
        <v>0</v>
      </c>
      <c r="V46" s="75"/>
      <c r="W46" s="76"/>
      <c r="X46" s="72">
        <f t="shared" si="44"/>
        <v>0</v>
      </c>
      <c r="Y46" s="75"/>
      <c r="Z46" s="76"/>
      <c r="AA46" s="72">
        <f t="shared" si="45"/>
        <v>0</v>
      </c>
      <c r="AB46" s="75"/>
      <c r="AC46" s="76"/>
      <c r="AD46" s="72">
        <f t="shared" si="46"/>
        <v>0</v>
      </c>
      <c r="AE46" s="75"/>
      <c r="AF46" s="76"/>
      <c r="AG46" s="72">
        <f t="shared" si="47"/>
        <v>0</v>
      </c>
      <c r="AH46" s="75"/>
      <c r="AI46" s="76"/>
      <c r="AJ46" s="72">
        <f t="shared" si="48"/>
        <v>0</v>
      </c>
      <c r="AK46" s="75"/>
      <c r="AL46" s="76"/>
      <c r="AM46" s="72">
        <f t="shared" si="49"/>
        <v>0</v>
      </c>
      <c r="AN46" s="75"/>
      <c r="AO46" s="76"/>
      <c r="AP46" s="72">
        <f t="shared" si="50"/>
        <v>0</v>
      </c>
      <c r="AQ46" s="75"/>
      <c r="AR46" s="76"/>
      <c r="AS46" s="72">
        <f t="shared" si="51"/>
        <v>0</v>
      </c>
      <c r="AT46" s="75"/>
      <c r="AU46" s="76"/>
      <c r="AV46" s="72">
        <f t="shared" si="52"/>
        <v>0</v>
      </c>
      <c r="AW46" s="75"/>
      <c r="AX46" s="76"/>
      <c r="AY46" s="72">
        <f t="shared" si="53"/>
        <v>0</v>
      </c>
      <c r="AZ46" s="75"/>
      <c r="BA46" s="76"/>
      <c r="BB46" s="72">
        <f t="shared" si="54"/>
        <v>0</v>
      </c>
      <c r="BC46" s="75"/>
      <c r="BD46" s="76"/>
      <c r="BE46" s="72">
        <f t="shared" si="55"/>
        <v>0</v>
      </c>
      <c r="BF46" s="75"/>
      <c r="BG46" s="76"/>
      <c r="BH46" s="72">
        <f t="shared" si="56"/>
        <v>0</v>
      </c>
      <c r="BI46" s="75"/>
      <c r="BJ46" s="76"/>
      <c r="BK46" s="72">
        <f t="shared" si="57"/>
        <v>0</v>
      </c>
      <c r="BL46" s="75"/>
      <c r="BM46" s="76"/>
      <c r="BN46" s="72">
        <f t="shared" si="58"/>
        <v>0</v>
      </c>
      <c r="BO46" s="75"/>
      <c r="BP46" s="76"/>
      <c r="BQ46" s="72">
        <f t="shared" si="59"/>
        <v>0</v>
      </c>
      <c r="BR46" s="75"/>
      <c r="BS46" s="76"/>
    </row>
    <row r="47" spans="1:71" ht="15" customHeight="1">
      <c r="A47" s="118" t="s">
        <v>36</v>
      </c>
      <c r="B47" s="74" t="s">
        <v>134</v>
      </c>
      <c r="C47" s="256">
        <f>+D47+E47</f>
        <v>3712</v>
      </c>
      <c r="D47" s="259">
        <f t="shared" si="60"/>
        <v>3500.4159999999997</v>
      </c>
      <c r="E47" s="259">
        <f t="shared" si="61"/>
        <v>211.5840000000003</v>
      </c>
      <c r="F47" s="72">
        <v>3712</v>
      </c>
      <c r="G47" s="72"/>
      <c r="H47" s="72"/>
      <c r="I47" s="72"/>
      <c r="J47" s="75"/>
      <c r="K47" s="76"/>
      <c r="L47" s="72">
        <f t="shared" si="40"/>
        <v>0</v>
      </c>
      <c r="M47" s="75"/>
      <c r="N47" s="76"/>
      <c r="O47" s="72">
        <f t="shared" si="41"/>
        <v>0</v>
      </c>
      <c r="P47" s="75"/>
      <c r="Q47" s="76"/>
      <c r="R47" s="72">
        <f t="shared" si="42"/>
        <v>0</v>
      </c>
      <c r="S47" s="75"/>
      <c r="T47" s="76"/>
      <c r="U47" s="72">
        <f t="shared" si="43"/>
        <v>0</v>
      </c>
      <c r="V47" s="75"/>
      <c r="W47" s="76"/>
      <c r="X47" s="72">
        <f t="shared" si="44"/>
        <v>0</v>
      </c>
      <c r="Y47" s="75"/>
      <c r="Z47" s="76"/>
      <c r="AA47" s="72">
        <f t="shared" si="45"/>
        <v>0</v>
      </c>
      <c r="AB47" s="75"/>
      <c r="AC47" s="76"/>
      <c r="AD47" s="72">
        <f t="shared" si="46"/>
        <v>0</v>
      </c>
      <c r="AE47" s="75"/>
      <c r="AF47" s="76"/>
      <c r="AG47" s="72">
        <f t="shared" si="47"/>
        <v>0</v>
      </c>
      <c r="AH47" s="75"/>
      <c r="AI47" s="76"/>
      <c r="AJ47" s="72">
        <f t="shared" si="48"/>
        <v>0</v>
      </c>
      <c r="AK47" s="75"/>
      <c r="AL47" s="76"/>
      <c r="AM47" s="72">
        <f t="shared" si="49"/>
        <v>0</v>
      </c>
      <c r="AN47" s="75"/>
      <c r="AO47" s="76"/>
      <c r="AP47" s="72">
        <f t="shared" si="50"/>
        <v>0</v>
      </c>
      <c r="AQ47" s="75"/>
      <c r="AR47" s="76"/>
      <c r="AS47" s="72">
        <f t="shared" si="51"/>
        <v>0</v>
      </c>
      <c r="AT47" s="75"/>
      <c r="AU47" s="76"/>
      <c r="AV47" s="72">
        <f t="shared" si="52"/>
        <v>0</v>
      </c>
      <c r="AW47" s="75"/>
      <c r="AX47" s="76"/>
      <c r="AY47" s="72">
        <f t="shared" si="53"/>
        <v>0</v>
      </c>
      <c r="AZ47" s="75"/>
      <c r="BA47" s="76"/>
      <c r="BB47" s="72">
        <f t="shared" si="54"/>
        <v>0</v>
      </c>
      <c r="BC47" s="75"/>
      <c r="BD47" s="76"/>
      <c r="BE47" s="72">
        <f t="shared" si="55"/>
        <v>0</v>
      </c>
      <c r="BF47" s="75"/>
      <c r="BG47" s="76"/>
      <c r="BH47" s="72">
        <f t="shared" si="56"/>
        <v>0</v>
      </c>
      <c r="BI47" s="75"/>
      <c r="BJ47" s="76"/>
      <c r="BK47" s="72">
        <f t="shared" si="57"/>
        <v>0</v>
      </c>
      <c r="BL47" s="75"/>
      <c r="BM47" s="76"/>
      <c r="BN47" s="72">
        <f t="shared" si="58"/>
        <v>0</v>
      </c>
      <c r="BO47" s="75"/>
      <c r="BP47" s="76"/>
      <c r="BQ47" s="72">
        <f t="shared" si="59"/>
        <v>0</v>
      </c>
      <c r="BR47" s="75"/>
      <c r="BS47" s="76"/>
    </row>
    <row r="48" spans="1:71" ht="14.25" customHeight="1">
      <c r="A48" s="118" t="s">
        <v>37</v>
      </c>
      <c r="B48" s="239" t="s">
        <v>135</v>
      </c>
      <c r="C48" s="249">
        <f>+D48+E48</f>
        <v>6572.5</v>
      </c>
      <c r="D48" s="259">
        <f t="shared" si="60"/>
        <v>6197.867499999999</v>
      </c>
      <c r="E48" s="259">
        <f t="shared" si="61"/>
        <v>374.6325000000006</v>
      </c>
      <c r="F48" s="72">
        <v>6572.5</v>
      </c>
      <c r="G48" s="72"/>
      <c r="H48" s="72"/>
      <c r="I48" s="72"/>
      <c r="J48" s="75"/>
      <c r="K48" s="76"/>
      <c r="L48" s="72">
        <f t="shared" si="40"/>
        <v>0</v>
      </c>
      <c r="M48" s="75"/>
      <c r="N48" s="76"/>
      <c r="O48" s="72">
        <f t="shared" si="41"/>
        <v>0</v>
      </c>
      <c r="P48" s="75"/>
      <c r="Q48" s="76"/>
      <c r="R48" s="72">
        <f t="shared" si="42"/>
        <v>0</v>
      </c>
      <c r="S48" s="75"/>
      <c r="T48" s="76"/>
      <c r="U48" s="72">
        <f t="shared" si="43"/>
        <v>0</v>
      </c>
      <c r="V48" s="75"/>
      <c r="W48" s="76"/>
      <c r="X48" s="72">
        <f t="shared" si="44"/>
        <v>0</v>
      </c>
      <c r="Y48" s="75"/>
      <c r="Z48" s="76"/>
      <c r="AA48" s="72">
        <f t="shared" si="45"/>
        <v>0</v>
      </c>
      <c r="AB48" s="75"/>
      <c r="AC48" s="76"/>
      <c r="AD48" s="72">
        <f t="shared" si="46"/>
        <v>0</v>
      </c>
      <c r="AE48" s="75"/>
      <c r="AF48" s="76"/>
      <c r="AG48" s="72">
        <f t="shared" si="47"/>
        <v>0</v>
      </c>
      <c r="AH48" s="75"/>
      <c r="AI48" s="76"/>
      <c r="AJ48" s="72">
        <f t="shared" si="48"/>
        <v>0</v>
      </c>
      <c r="AK48" s="75"/>
      <c r="AL48" s="76"/>
      <c r="AM48" s="72">
        <f t="shared" si="49"/>
        <v>0</v>
      </c>
      <c r="AN48" s="75"/>
      <c r="AO48" s="76"/>
      <c r="AP48" s="72">
        <f t="shared" si="50"/>
        <v>0</v>
      </c>
      <c r="AQ48" s="75"/>
      <c r="AR48" s="76"/>
      <c r="AS48" s="72">
        <f t="shared" si="51"/>
        <v>0</v>
      </c>
      <c r="AT48" s="75"/>
      <c r="AU48" s="76"/>
      <c r="AV48" s="72">
        <f t="shared" si="52"/>
        <v>0</v>
      </c>
      <c r="AW48" s="75"/>
      <c r="AX48" s="76"/>
      <c r="AY48" s="72">
        <f t="shared" si="53"/>
        <v>0</v>
      </c>
      <c r="AZ48" s="75"/>
      <c r="BA48" s="76"/>
      <c r="BB48" s="72">
        <f t="shared" si="54"/>
        <v>0</v>
      </c>
      <c r="BC48" s="75"/>
      <c r="BD48" s="76"/>
      <c r="BE48" s="72">
        <f t="shared" si="55"/>
        <v>0</v>
      </c>
      <c r="BF48" s="75"/>
      <c r="BG48" s="76"/>
      <c r="BH48" s="72">
        <f t="shared" si="56"/>
        <v>0</v>
      </c>
      <c r="BI48" s="75"/>
      <c r="BJ48" s="76"/>
      <c r="BK48" s="72">
        <f t="shared" si="57"/>
        <v>0</v>
      </c>
      <c r="BL48" s="75"/>
      <c r="BM48" s="76"/>
      <c r="BN48" s="72">
        <f t="shared" si="58"/>
        <v>0</v>
      </c>
      <c r="BO48" s="75"/>
      <c r="BP48" s="76"/>
      <c r="BQ48" s="72">
        <f t="shared" si="59"/>
        <v>0</v>
      </c>
      <c r="BR48" s="75"/>
      <c r="BS48" s="76"/>
    </row>
    <row r="49" spans="1:71" ht="15" customHeight="1">
      <c r="A49" s="118" t="s">
        <v>38</v>
      </c>
      <c r="B49" s="74" t="s">
        <v>136</v>
      </c>
      <c r="C49" s="256">
        <f>+D49+E49</f>
        <v>3293.9000000000005</v>
      </c>
      <c r="D49" s="259">
        <f t="shared" si="60"/>
        <v>3106.1477000000004</v>
      </c>
      <c r="E49" s="259">
        <f t="shared" si="61"/>
        <v>187.7523000000001</v>
      </c>
      <c r="F49" s="72">
        <v>3293.9000000000005</v>
      </c>
      <c r="G49" s="72"/>
      <c r="H49" s="72"/>
      <c r="I49" s="72"/>
      <c r="J49" s="75"/>
      <c r="K49" s="76"/>
      <c r="L49" s="72">
        <f t="shared" si="40"/>
        <v>0</v>
      </c>
      <c r="M49" s="75"/>
      <c r="N49" s="76"/>
      <c r="O49" s="72">
        <f t="shared" si="41"/>
        <v>0</v>
      </c>
      <c r="P49" s="75"/>
      <c r="Q49" s="76"/>
      <c r="R49" s="72">
        <f t="shared" si="42"/>
        <v>0</v>
      </c>
      <c r="S49" s="75"/>
      <c r="T49" s="76"/>
      <c r="U49" s="72">
        <f t="shared" si="43"/>
        <v>0</v>
      </c>
      <c r="V49" s="75"/>
      <c r="W49" s="76"/>
      <c r="X49" s="72">
        <f t="shared" si="44"/>
        <v>0</v>
      </c>
      <c r="Y49" s="75"/>
      <c r="Z49" s="76"/>
      <c r="AA49" s="72">
        <f t="shared" si="45"/>
        <v>0</v>
      </c>
      <c r="AB49" s="75"/>
      <c r="AC49" s="76"/>
      <c r="AD49" s="72">
        <f t="shared" si="46"/>
        <v>0</v>
      </c>
      <c r="AE49" s="75"/>
      <c r="AF49" s="76"/>
      <c r="AG49" s="72">
        <f t="shared" si="47"/>
        <v>0</v>
      </c>
      <c r="AH49" s="75"/>
      <c r="AI49" s="76"/>
      <c r="AJ49" s="72">
        <f t="shared" si="48"/>
        <v>0</v>
      </c>
      <c r="AK49" s="75"/>
      <c r="AL49" s="76"/>
      <c r="AM49" s="72">
        <f t="shared" si="49"/>
        <v>0</v>
      </c>
      <c r="AN49" s="75"/>
      <c r="AO49" s="76"/>
      <c r="AP49" s="72">
        <f t="shared" si="50"/>
        <v>0</v>
      </c>
      <c r="AQ49" s="75"/>
      <c r="AR49" s="76"/>
      <c r="AS49" s="72">
        <f t="shared" si="51"/>
        <v>0</v>
      </c>
      <c r="AT49" s="75"/>
      <c r="AU49" s="76"/>
      <c r="AV49" s="72">
        <f t="shared" si="52"/>
        <v>0</v>
      </c>
      <c r="AW49" s="75"/>
      <c r="AX49" s="76"/>
      <c r="AY49" s="72">
        <f t="shared" si="53"/>
        <v>0</v>
      </c>
      <c r="AZ49" s="75"/>
      <c r="BA49" s="76"/>
      <c r="BB49" s="72">
        <f t="shared" si="54"/>
        <v>0</v>
      </c>
      <c r="BC49" s="75"/>
      <c r="BD49" s="76"/>
      <c r="BE49" s="72">
        <f t="shared" si="55"/>
        <v>0</v>
      </c>
      <c r="BF49" s="75"/>
      <c r="BG49" s="76"/>
      <c r="BH49" s="72">
        <f t="shared" si="56"/>
        <v>0</v>
      </c>
      <c r="BI49" s="75"/>
      <c r="BJ49" s="76"/>
      <c r="BK49" s="72">
        <f t="shared" si="57"/>
        <v>0</v>
      </c>
      <c r="BL49" s="75"/>
      <c r="BM49" s="76"/>
      <c r="BN49" s="72">
        <f t="shared" si="58"/>
        <v>0</v>
      </c>
      <c r="BO49" s="75"/>
      <c r="BP49" s="76"/>
      <c r="BQ49" s="72">
        <f t="shared" si="59"/>
        <v>0</v>
      </c>
      <c r="BR49" s="75"/>
      <c r="BS49" s="76"/>
    </row>
    <row r="50" spans="1:71" ht="15" customHeight="1">
      <c r="A50" s="118" t="s">
        <v>39</v>
      </c>
      <c r="B50" s="74" t="s">
        <v>137</v>
      </c>
      <c r="C50" s="256">
        <f>+D50+E50</f>
        <v>2304.5</v>
      </c>
      <c r="D50" s="259">
        <v>2304.5</v>
      </c>
      <c r="E50" s="259">
        <f t="shared" si="61"/>
        <v>0</v>
      </c>
      <c r="F50" s="72">
        <v>2304.5</v>
      </c>
      <c r="G50" s="72"/>
      <c r="H50" s="72"/>
      <c r="I50" s="72"/>
      <c r="J50" s="75"/>
      <c r="K50" s="76"/>
      <c r="L50" s="72">
        <f t="shared" si="40"/>
        <v>0</v>
      </c>
      <c r="M50" s="75"/>
      <c r="N50" s="76"/>
      <c r="O50" s="72">
        <f t="shared" si="41"/>
        <v>0</v>
      </c>
      <c r="P50" s="75"/>
      <c r="Q50" s="76"/>
      <c r="R50" s="72">
        <f t="shared" si="42"/>
        <v>0</v>
      </c>
      <c r="S50" s="75"/>
      <c r="T50" s="76"/>
      <c r="U50" s="72">
        <f t="shared" si="43"/>
        <v>0</v>
      </c>
      <c r="V50" s="75"/>
      <c r="W50" s="76"/>
      <c r="X50" s="72">
        <f t="shared" si="44"/>
        <v>0</v>
      </c>
      <c r="Y50" s="75"/>
      <c r="Z50" s="76"/>
      <c r="AA50" s="72">
        <f t="shared" si="45"/>
        <v>0</v>
      </c>
      <c r="AB50" s="75"/>
      <c r="AC50" s="76"/>
      <c r="AD50" s="72">
        <f t="shared" si="46"/>
        <v>0</v>
      </c>
      <c r="AE50" s="75"/>
      <c r="AF50" s="76"/>
      <c r="AG50" s="72">
        <f t="shared" si="47"/>
        <v>0</v>
      </c>
      <c r="AH50" s="75"/>
      <c r="AI50" s="76"/>
      <c r="AJ50" s="72">
        <f t="shared" si="48"/>
        <v>0</v>
      </c>
      <c r="AK50" s="75"/>
      <c r="AL50" s="76"/>
      <c r="AM50" s="72">
        <f t="shared" si="49"/>
        <v>0</v>
      </c>
      <c r="AN50" s="75"/>
      <c r="AO50" s="76"/>
      <c r="AP50" s="72">
        <f t="shared" si="50"/>
        <v>0</v>
      </c>
      <c r="AQ50" s="75"/>
      <c r="AR50" s="76"/>
      <c r="AS50" s="72">
        <f t="shared" si="51"/>
        <v>0</v>
      </c>
      <c r="AT50" s="75"/>
      <c r="AU50" s="76"/>
      <c r="AV50" s="72">
        <f t="shared" si="52"/>
        <v>0</v>
      </c>
      <c r="AW50" s="75"/>
      <c r="AX50" s="76"/>
      <c r="AY50" s="72">
        <f t="shared" si="53"/>
        <v>0</v>
      </c>
      <c r="AZ50" s="75"/>
      <c r="BA50" s="76"/>
      <c r="BB50" s="72">
        <f t="shared" si="54"/>
        <v>0</v>
      </c>
      <c r="BC50" s="75"/>
      <c r="BD50" s="76"/>
      <c r="BE50" s="72">
        <f t="shared" si="55"/>
        <v>0</v>
      </c>
      <c r="BF50" s="75"/>
      <c r="BG50" s="76"/>
      <c r="BH50" s="72">
        <f t="shared" si="56"/>
        <v>0</v>
      </c>
      <c r="BI50" s="75"/>
      <c r="BJ50" s="76"/>
      <c r="BK50" s="72">
        <f t="shared" si="57"/>
        <v>0</v>
      </c>
      <c r="BL50" s="75"/>
      <c r="BM50" s="76"/>
      <c r="BN50" s="72">
        <f t="shared" si="58"/>
        <v>0</v>
      </c>
      <c r="BO50" s="75"/>
      <c r="BP50" s="76"/>
      <c r="BQ50" s="72">
        <f t="shared" si="59"/>
        <v>0</v>
      </c>
      <c r="BR50" s="75"/>
      <c r="BS50" s="76"/>
    </row>
    <row r="51" spans="1:71" ht="15" customHeight="1">
      <c r="A51" s="118" t="s">
        <v>40</v>
      </c>
      <c r="B51" s="74" t="s">
        <v>138</v>
      </c>
      <c r="C51" s="256"/>
      <c r="D51" s="259">
        <f t="shared" si="60"/>
        <v>0</v>
      </c>
      <c r="E51" s="259">
        <f t="shared" si="61"/>
        <v>0</v>
      </c>
      <c r="F51" s="72">
        <v>0</v>
      </c>
      <c r="G51" s="72"/>
      <c r="H51" s="72"/>
      <c r="I51" s="72"/>
      <c r="J51" s="75"/>
      <c r="K51" s="76"/>
      <c r="L51" s="72">
        <f t="shared" si="40"/>
        <v>0</v>
      </c>
      <c r="M51" s="75"/>
      <c r="N51" s="76"/>
      <c r="O51" s="72">
        <f t="shared" si="41"/>
        <v>0</v>
      </c>
      <c r="P51" s="75"/>
      <c r="Q51" s="76"/>
      <c r="R51" s="72">
        <f t="shared" si="42"/>
        <v>0</v>
      </c>
      <c r="S51" s="75"/>
      <c r="T51" s="76"/>
      <c r="U51" s="72">
        <f t="shared" si="43"/>
        <v>0</v>
      </c>
      <c r="V51" s="75"/>
      <c r="W51" s="76"/>
      <c r="X51" s="72">
        <f t="shared" si="44"/>
        <v>0</v>
      </c>
      <c r="Y51" s="75"/>
      <c r="Z51" s="76"/>
      <c r="AA51" s="72">
        <f t="shared" si="45"/>
        <v>0</v>
      </c>
      <c r="AB51" s="75"/>
      <c r="AC51" s="76"/>
      <c r="AD51" s="72">
        <f t="shared" si="46"/>
        <v>0</v>
      </c>
      <c r="AE51" s="75"/>
      <c r="AF51" s="76"/>
      <c r="AG51" s="72">
        <f t="shared" si="47"/>
        <v>0</v>
      </c>
      <c r="AH51" s="75"/>
      <c r="AI51" s="76"/>
      <c r="AJ51" s="72">
        <f t="shared" si="48"/>
        <v>0</v>
      </c>
      <c r="AK51" s="75"/>
      <c r="AL51" s="76"/>
      <c r="AM51" s="72">
        <f t="shared" si="49"/>
        <v>0</v>
      </c>
      <c r="AN51" s="75"/>
      <c r="AO51" s="76"/>
      <c r="AP51" s="72">
        <f t="shared" si="50"/>
        <v>0</v>
      </c>
      <c r="AQ51" s="75"/>
      <c r="AR51" s="76"/>
      <c r="AS51" s="72">
        <f t="shared" si="51"/>
        <v>0</v>
      </c>
      <c r="AT51" s="75"/>
      <c r="AU51" s="76"/>
      <c r="AV51" s="72">
        <f t="shared" si="52"/>
        <v>0</v>
      </c>
      <c r="AW51" s="75"/>
      <c r="AX51" s="76"/>
      <c r="AY51" s="72">
        <f t="shared" si="53"/>
        <v>0</v>
      </c>
      <c r="AZ51" s="75"/>
      <c r="BA51" s="76"/>
      <c r="BB51" s="72">
        <f t="shared" si="54"/>
        <v>0</v>
      </c>
      <c r="BC51" s="75"/>
      <c r="BD51" s="76"/>
      <c r="BE51" s="72">
        <f t="shared" si="55"/>
        <v>0</v>
      </c>
      <c r="BF51" s="75"/>
      <c r="BG51" s="76"/>
      <c r="BH51" s="72">
        <f t="shared" si="56"/>
        <v>0</v>
      </c>
      <c r="BI51" s="75"/>
      <c r="BJ51" s="76"/>
      <c r="BK51" s="72">
        <f t="shared" si="57"/>
        <v>0</v>
      </c>
      <c r="BL51" s="75"/>
      <c r="BM51" s="76"/>
      <c r="BN51" s="72">
        <f t="shared" si="58"/>
        <v>0</v>
      </c>
      <c r="BO51" s="75"/>
      <c r="BP51" s="76"/>
      <c r="BQ51" s="72">
        <f t="shared" si="59"/>
        <v>0</v>
      </c>
      <c r="BR51" s="75"/>
      <c r="BS51" s="76"/>
    </row>
    <row r="52" spans="1:71" ht="15" customHeight="1">
      <c r="A52" s="118" t="s">
        <v>41</v>
      </c>
      <c r="B52" s="74" t="s">
        <v>139</v>
      </c>
      <c r="C52" s="256"/>
      <c r="D52" s="259">
        <f t="shared" si="60"/>
        <v>0</v>
      </c>
      <c r="E52" s="259">
        <f t="shared" si="61"/>
        <v>0</v>
      </c>
      <c r="F52" s="72">
        <v>0</v>
      </c>
      <c r="G52" s="72"/>
      <c r="H52" s="72"/>
      <c r="I52" s="72"/>
      <c r="J52" s="75"/>
      <c r="K52" s="76"/>
      <c r="L52" s="72">
        <f t="shared" si="40"/>
        <v>0</v>
      </c>
      <c r="M52" s="75"/>
      <c r="N52" s="76"/>
      <c r="O52" s="72">
        <f t="shared" si="41"/>
        <v>0</v>
      </c>
      <c r="P52" s="75"/>
      <c r="Q52" s="76"/>
      <c r="R52" s="72">
        <f t="shared" si="42"/>
        <v>0</v>
      </c>
      <c r="S52" s="75"/>
      <c r="T52" s="76"/>
      <c r="U52" s="72">
        <f t="shared" si="43"/>
        <v>0</v>
      </c>
      <c r="V52" s="75"/>
      <c r="W52" s="76"/>
      <c r="X52" s="72">
        <f t="shared" si="44"/>
        <v>0</v>
      </c>
      <c r="Y52" s="75"/>
      <c r="Z52" s="76"/>
      <c r="AA52" s="72">
        <f t="shared" si="45"/>
        <v>0</v>
      </c>
      <c r="AB52" s="75"/>
      <c r="AC52" s="76"/>
      <c r="AD52" s="72">
        <f t="shared" si="46"/>
        <v>0</v>
      </c>
      <c r="AE52" s="75"/>
      <c r="AF52" s="76"/>
      <c r="AG52" s="72">
        <f t="shared" si="47"/>
        <v>0</v>
      </c>
      <c r="AH52" s="75"/>
      <c r="AI52" s="76"/>
      <c r="AJ52" s="72">
        <f t="shared" si="48"/>
        <v>0</v>
      </c>
      <c r="AK52" s="75"/>
      <c r="AL52" s="76"/>
      <c r="AM52" s="72">
        <f t="shared" si="49"/>
        <v>0</v>
      </c>
      <c r="AN52" s="75"/>
      <c r="AO52" s="76"/>
      <c r="AP52" s="72">
        <f t="shared" si="50"/>
        <v>0</v>
      </c>
      <c r="AQ52" s="75"/>
      <c r="AR52" s="76"/>
      <c r="AS52" s="72">
        <f t="shared" si="51"/>
        <v>0</v>
      </c>
      <c r="AT52" s="75"/>
      <c r="AU52" s="76"/>
      <c r="AV52" s="72">
        <f t="shared" si="52"/>
        <v>0</v>
      </c>
      <c r="AW52" s="75"/>
      <c r="AX52" s="76"/>
      <c r="AY52" s="72">
        <f t="shared" si="53"/>
        <v>0</v>
      </c>
      <c r="AZ52" s="75"/>
      <c r="BA52" s="76"/>
      <c r="BB52" s="72">
        <f t="shared" si="54"/>
        <v>0</v>
      </c>
      <c r="BC52" s="75"/>
      <c r="BD52" s="76"/>
      <c r="BE52" s="72">
        <f t="shared" si="55"/>
        <v>0</v>
      </c>
      <c r="BF52" s="75"/>
      <c r="BG52" s="76"/>
      <c r="BH52" s="72">
        <f t="shared" si="56"/>
        <v>0</v>
      </c>
      <c r="BI52" s="75"/>
      <c r="BJ52" s="76"/>
      <c r="BK52" s="72">
        <f t="shared" si="57"/>
        <v>0</v>
      </c>
      <c r="BL52" s="75"/>
      <c r="BM52" s="76"/>
      <c r="BN52" s="72">
        <f t="shared" si="58"/>
        <v>0</v>
      </c>
      <c r="BO52" s="75"/>
      <c r="BP52" s="76"/>
      <c r="BQ52" s="72">
        <f t="shared" si="59"/>
        <v>0</v>
      </c>
      <c r="BR52" s="75"/>
      <c r="BS52" s="76"/>
    </row>
    <row r="53" spans="1:71" ht="15" customHeight="1">
      <c r="A53" s="118" t="s">
        <v>42</v>
      </c>
      <c r="B53" s="74" t="s">
        <v>140</v>
      </c>
      <c r="C53" s="256"/>
      <c r="D53" s="259">
        <f t="shared" si="60"/>
        <v>0</v>
      </c>
      <c r="E53" s="259">
        <f t="shared" si="61"/>
        <v>0</v>
      </c>
      <c r="F53" s="72">
        <v>0</v>
      </c>
      <c r="G53" s="72"/>
      <c r="H53" s="72"/>
      <c r="I53" s="72"/>
      <c r="J53" s="75"/>
      <c r="K53" s="76"/>
      <c r="L53" s="72">
        <f t="shared" si="40"/>
        <v>0</v>
      </c>
      <c r="M53" s="75"/>
      <c r="N53" s="76"/>
      <c r="O53" s="72">
        <f t="shared" si="41"/>
        <v>0</v>
      </c>
      <c r="P53" s="75"/>
      <c r="Q53" s="76"/>
      <c r="R53" s="72">
        <f t="shared" si="42"/>
        <v>0</v>
      </c>
      <c r="S53" s="75"/>
      <c r="T53" s="76"/>
      <c r="U53" s="72">
        <f t="shared" si="43"/>
        <v>0</v>
      </c>
      <c r="V53" s="75"/>
      <c r="W53" s="76"/>
      <c r="X53" s="72">
        <f t="shared" si="44"/>
        <v>0</v>
      </c>
      <c r="Y53" s="75"/>
      <c r="Z53" s="76"/>
      <c r="AA53" s="72">
        <f t="shared" si="45"/>
        <v>0</v>
      </c>
      <c r="AB53" s="75"/>
      <c r="AC53" s="76"/>
      <c r="AD53" s="72">
        <f t="shared" si="46"/>
        <v>0</v>
      </c>
      <c r="AE53" s="75"/>
      <c r="AF53" s="76"/>
      <c r="AG53" s="72">
        <f t="shared" si="47"/>
        <v>0</v>
      </c>
      <c r="AH53" s="75"/>
      <c r="AI53" s="76"/>
      <c r="AJ53" s="72">
        <f t="shared" si="48"/>
        <v>0</v>
      </c>
      <c r="AK53" s="75"/>
      <c r="AL53" s="76"/>
      <c r="AM53" s="72">
        <f t="shared" si="49"/>
        <v>0</v>
      </c>
      <c r="AN53" s="75"/>
      <c r="AO53" s="76"/>
      <c r="AP53" s="72">
        <f t="shared" si="50"/>
        <v>0</v>
      </c>
      <c r="AQ53" s="75"/>
      <c r="AR53" s="76"/>
      <c r="AS53" s="72">
        <f t="shared" si="51"/>
        <v>0</v>
      </c>
      <c r="AT53" s="75"/>
      <c r="AU53" s="76"/>
      <c r="AV53" s="72">
        <f t="shared" si="52"/>
        <v>0</v>
      </c>
      <c r="AW53" s="75"/>
      <c r="AX53" s="76"/>
      <c r="AY53" s="72">
        <f t="shared" si="53"/>
        <v>0</v>
      </c>
      <c r="AZ53" s="75"/>
      <c r="BA53" s="76"/>
      <c r="BB53" s="72">
        <f t="shared" si="54"/>
        <v>0</v>
      </c>
      <c r="BC53" s="75"/>
      <c r="BD53" s="76"/>
      <c r="BE53" s="72">
        <f t="shared" si="55"/>
        <v>0</v>
      </c>
      <c r="BF53" s="75"/>
      <c r="BG53" s="76"/>
      <c r="BH53" s="72">
        <f t="shared" si="56"/>
        <v>0</v>
      </c>
      <c r="BI53" s="75"/>
      <c r="BJ53" s="76"/>
      <c r="BK53" s="72">
        <f t="shared" si="57"/>
        <v>0</v>
      </c>
      <c r="BL53" s="75"/>
      <c r="BM53" s="76"/>
      <c r="BN53" s="72">
        <f t="shared" si="58"/>
        <v>0</v>
      </c>
      <c r="BO53" s="75"/>
      <c r="BP53" s="76"/>
      <c r="BQ53" s="72">
        <f t="shared" si="59"/>
        <v>0</v>
      </c>
      <c r="BR53" s="75"/>
      <c r="BS53" s="76"/>
    </row>
    <row r="54" spans="1:71" ht="14.25" customHeight="1">
      <c r="A54" s="118" t="s">
        <v>43</v>
      </c>
      <c r="B54" s="237" t="s">
        <v>141</v>
      </c>
      <c r="C54" s="256"/>
      <c r="D54" s="259">
        <f t="shared" si="60"/>
        <v>0</v>
      </c>
      <c r="E54" s="259">
        <f t="shared" si="61"/>
        <v>0</v>
      </c>
      <c r="F54" s="72">
        <v>0</v>
      </c>
      <c r="G54" s="72"/>
      <c r="H54" s="72"/>
      <c r="I54" s="72"/>
      <c r="J54" s="75"/>
      <c r="K54" s="76"/>
      <c r="L54" s="72">
        <f t="shared" si="40"/>
        <v>0</v>
      </c>
      <c r="M54" s="75"/>
      <c r="N54" s="76"/>
      <c r="O54" s="72">
        <f t="shared" si="41"/>
        <v>0</v>
      </c>
      <c r="P54" s="75"/>
      <c r="Q54" s="76"/>
      <c r="R54" s="72">
        <f t="shared" si="42"/>
        <v>0</v>
      </c>
      <c r="S54" s="75"/>
      <c r="T54" s="76"/>
      <c r="U54" s="72">
        <f t="shared" si="43"/>
        <v>0</v>
      </c>
      <c r="V54" s="75"/>
      <c r="W54" s="76"/>
      <c r="X54" s="72">
        <f t="shared" si="44"/>
        <v>0</v>
      </c>
      <c r="Y54" s="75"/>
      <c r="Z54" s="76"/>
      <c r="AA54" s="72">
        <f t="shared" si="45"/>
        <v>0</v>
      </c>
      <c r="AB54" s="75"/>
      <c r="AC54" s="76"/>
      <c r="AD54" s="72">
        <f t="shared" si="46"/>
        <v>0</v>
      </c>
      <c r="AE54" s="75"/>
      <c r="AF54" s="76"/>
      <c r="AG54" s="72">
        <f t="shared" si="47"/>
        <v>0</v>
      </c>
      <c r="AH54" s="75"/>
      <c r="AI54" s="76"/>
      <c r="AJ54" s="72">
        <f t="shared" si="48"/>
        <v>0</v>
      </c>
      <c r="AK54" s="75"/>
      <c r="AL54" s="76"/>
      <c r="AM54" s="72">
        <f t="shared" si="49"/>
        <v>0</v>
      </c>
      <c r="AN54" s="75"/>
      <c r="AO54" s="76"/>
      <c r="AP54" s="72">
        <f t="shared" si="50"/>
        <v>0</v>
      </c>
      <c r="AQ54" s="75"/>
      <c r="AR54" s="76"/>
      <c r="AS54" s="72">
        <f t="shared" si="51"/>
        <v>0</v>
      </c>
      <c r="AT54" s="75"/>
      <c r="AU54" s="76"/>
      <c r="AV54" s="72">
        <f t="shared" si="52"/>
        <v>0</v>
      </c>
      <c r="AW54" s="75"/>
      <c r="AX54" s="76"/>
      <c r="AY54" s="72">
        <f t="shared" si="53"/>
        <v>0</v>
      </c>
      <c r="AZ54" s="75"/>
      <c r="BA54" s="76"/>
      <c r="BB54" s="72">
        <f t="shared" si="54"/>
        <v>0</v>
      </c>
      <c r="BC54" s="75"/>
      <c r="BD54" s="76"/>
      <c r="BE54" s="72">
        <f t="shared" si="55"/>
        <v>0</v>
      </c>
      <c r="BF54" s="75"/>
      <c r="BG54" s="76"/>
      <c r="BH54" s="72">
        <f t="shared" si="56"/>
        <v>0</v>
      </c>
      <c r="BI54" s="75"/>
      <c r="BJ54" s="76"/>
      <c r="BK54" s="72">
        <f t="shared" si="57"/>
        <v>0</v>
      </c>
      <c r="BL54" s="75"/>
      <c r="BM54" s="76"/>
      <c r="BN54" s="72">
        <f t="shared" si="58"/>
        <v>0</v>
      </c>
      <c r="BO54" s="75"/>
      <c r="BP54" s="76"/>
      <c r="BQ54" s="72">
        <f t="shared" si="59"/>
        <v>0</v>
      </c>
      <c r="BR54" s="75"/>
      <c r="BS54" s="76"/>
    </row>
    <row r="55" spans="1:71" ht="15.75" customHeight="1">
      <c r="A55" s="118" t="s">
        <v>44</v>
      </c>
      <c r="B55" s="237" t="s">
        <v>142</v>
      </c>
      <c r="C55" s="256"/>
      <c r="D55" s="259">
        <f t="shared" si="60"/>
        <v>0</v>
      </c>
      <c r="E55" s="259">
        <f t="shared" si="61"/>
        <v>0</v>
      </c>
      <c r="F55" s="72">
        <v>0</v>
      </c>
      <c r="G55" s="72"/>
      <c r="H55" s="72"/>
      <c r="I55" s="72"/>
      <c r="J55" s="75"/>
      <c r="K55" s="76"/>
      <c r="L55" s="72">
        <f t="shared" si="40"/>
        <v>0</v>
      </c>
      <c r="M55" s="75"/>
      <c r="N55" s="76"/>
      <c r="O55" s="72">
        <f t="shared" si="41"/>
        <v>0</v>
      </c>
      <c r="P55" s="75"/>
      <c r="Q55" s="76"/>
      <c r="R55" s="72">
        <f t="shared" si="42"/>
        <v>0</v>
      </c>
      <c r="S55" s="75"/>
      <c r="T55" s="76"/>
      <c r="U55" s="72">
        <f t="shared" si="43"/>
        <v>0</v>
      </c>
      <c r="V55" s="75"/>
      <c r="W55" s="76"/>
      <c r="X55" s="72">
        <f t="shared" si="44"/>
        <v>0</v>
      </c>
      <c r="Y55" s="75"/>
      <c r="Z55" s="76"/>
      <c r="AA55" s="72">
        <f t="shared" si="45"/>
        <v>0</v>
      </c>
      <c r="AB55" s="75"/>
      <c r="AC55" s="76"/>
      <c r="AD55" s="72">
        <f t="shared" si="46"/>
        <v>0</v>
      </c>
      <c r="AE55" s="75"/>
      <c r="AF55" s="76"/>
      <c r="AG55" s="72">
        <f t="shared" si="47"/>
        <v>0</v>
      </c>
      <c r="AH55" s="75"/>
      <c r="AI55" s="76"/>
      <c r="AJ55" s="72">
        <f t="shared" si="48"/>
        <v>0</v>
      </c>
      <c r="AK55" s="75"/>
      <c r="AL55" s="76"/>
      <c r="AM55" s="72">
        <f t="shared" si="49"/>
        <v>0</v>
      </c>
      <c r="AN55" s="75"/>
      <c r="AO55" s="76"/>
      <c r="AP55" s="72">
        <f t="shared" si="50"/>
        <v>0</v>
      </c>
      <c r="AQ55" s="75"/>
      <c r="AR55" s="76"/>
      <c r="AS55" s="72">
        <f t="shared" si="51"/>
        <v>0</v>
      </c>
      <c r="AT55" s="75"/>
      <c r="AU55" s="76"/>
      <c r="AV55" s="72">
        <f t="shared" si="52"/>
        <v>0</v>
      </c>
      <c r="AW55" s="75"/>
      <c r="AX55" s="76"/>
      <c r="AY55" s="72">
        <f t="shared" si="53"/>
        <v>0</v>
      </c>
      <c r="AZ55" s="75"/>
      <c r="BA55" s="76"/>
      <c r="BB55" s="72">
        <f t="shared" si="54"/>
        <v>0</v>
      </c>
      <c r="BC55" s="75"/>
      <c r="BD55" s="76"/>
      <c r="BE55" s="72">
        <f t="shared" si="55"/>
        <v>0</v>
      </c>
      <c r="BF55" s="75"/>
      <c r="BG55" s="76"/>
      <c r="BH55" s="72">
        <f t="shared" si="56"/>
        <v>0</v>
      </c>
      <c r="BI55" s="75"/>
      <c r="BJ55" s="76"/>
      <c r="BK55" s="72">
        <f t="shared" si="57"/>
        <v>0</v>
      </c>
      <c r="BL55" s="75"/>
      <c r="BM55" s="76"/>
      <c r="BN55" s="72">
        <f t="shared" si="58"/>
        <v>0</v>
      </c>
      <c r="BO55" s="75"/>
      <c r="BP55" s="76"/>
      <c r="BQ55" s="72">
        <f t="shared" si="59"/>
        <v>0</v>
      </c>
      <c r="BR55" s="75"/>
      <c r="BS55" s="76"/>
    </row>
    <row r="56" spans="1:71" ht="16.5" customHeight="1">
      <c r="A56" s="118" t="s">
        <v>45</v>
      </c>
      <c r="B56" s="237" t="s">
        <v>143</v>
      </c>
      <c r="C56" s="256"/>
      <c r="D56" s="259">
        <f t="shared" si="60"/>
        <v>0</v>
      </c>
      <c r="E56" s="259">
        <f t="shared" si="61"/>
        <v>0</v>
      </c>
      <c r="F56" s="72">
        <v>0</v>
      </c>
      <c r="G56" s="72"/>
      <c r="H56" s="72"/>
      <c r="I56" s="72"/>
      <c r="J56" s="75"/>
      <c r="K56" s="76"/>
      <c r="L56" s="72">
        <f t="shared" si="40"/>
        <v>0</v>
      </c>
      <c r="M56" s="75"/>
      <c r="N56" s="76"/>
      <c r="O56" s="72">
        <f t="shared" si="41"/>
        <v>0</v>
      </c>
      <c r="P56" s="75"/>
      <c r="Q56" s="76"/>
      <c r="R56" s="72">
        <f t="shared" si="42"/>
        <v>0</v>
      </c>
      <c r="S56" s="75"/>
      <c r="T56" s="76"/>
      <c r="U56" s="72">
        <f t="shared" si="43"/>
        <v>0</v>
      </c>
      <c r="V56" s="75"/>
      <c r="W56" s="76"/>
      <c r="X56" s="72">
        <f t="shared" si="44"/>
        <v>0</v>
      </c>
      <c r="Y56" s="75"/>
      <c r="Z56" s="76"/>
      <c r="AA56" s="72">
        <f t="shared" si="45"/>
        <v>0</v>
      </c>
      <c r="AB56" s="75"/>
      <c r="AC56" s="76"/>
      <c r="AD56" s="72">
        <f t="shared" si="46"/>
        <v>0</v>
      </c>
      <c r="AE56" s="75"/>
      <c r="AF56" s="76"/>
      <c r="AG56" s="72">
        <f t="shared" si="47"/>
        <v>0</v>
      </c>
      <c r="AH56" s="75"/>
      <c r="AI56" s="76"/>
      <c r="AJ56" s="72">
        <f t="shared" si="48"/>
        <v>0</v>
      </c>
      <c r="AK56" s="75"/>
      <c r="AL56" s="76"/>
      <c r="AM56" s="72">
        <f t="shared" si="49"/>
        <v>0</v>
      </c>
      <c r="AN56" s="75"/>
      <c r="AO56" s="76"/>
      <c r="AP56" s="72">
        <f t="shared" si="50"/>
        <v>0</v>
      </c>
      <c r="AQ56" s="75"/>
      <c r="AR56" s="76"/>
      <c r="AS56" s="72">
        <f t="shared" si="51"/>
        <v>0</v>
      </c>
      <c r="AT56" s="75"/>
      <c r="AU56" s="76"/>
      <c r="AV56" s="72">
        <f t="shared" si="52"/>
        <v>0</v>
      </c>
      <c r="AW56" s="75"/>
      <c r="AX56" s="76"/>
      <c r="AY56" s="72">
        <f t="shared" si="53"/>
        <v>0</v>
      </c>
      <c r="AZ56" s="75"/>
      <c r="BA56" s="76"/>
      <c r="BB56" s="72">
        <f t="shared" si="54"/>
        <v>0</v>
      </c>
      <c r="BC56" s="75"/>
      <c r="BD56" s="76"/>
      <c r="BE56" s="72">
        <f t="shared" si="55"/>
        <v>0</v>
      </c>
      <c r="BF56" s="75"/>
      <c r="BG56" s="76"/>
      <c r="BH56" s="72">
        <f t="shared" si="56"/>
        <v>0</v>
      </c>
      <c r="BI56" s="75"/>
      <c r="BJ56" s="76"/>
      <c r="BK56" s="72">
        <f t="shared" si="57"/>
        <v>0</v>
      </c>
      <c r="BL56" s="75"/>
      <c r="BM56" s="76"/>
      <c r="BN56" s="72">
        <f t="shared" si="58"/>
        <v>0</v>
      </c>
      <c r="BO56" s="75"/>
      <c r="BP56" s="76"/>
      <c r="BQ56" s="72">
        <f t="shared" si="59"/>
        <v>0</v>
      </c>
      <c r="BR56" s="75"/>
      <c r="BS56" s="76"/>
    </row>
    <row r="57" spans="1:71" ht="18.75" customHeight="1">
      <c r="A57" s="118" t="s">
        <v>46</v>
      </c>
      <c r="B57" s="237" t="s">
        <v>144</v>
      </c>
      <c r="C57" s="256"/>
      <c r="D57" s="259">
        <f t="shared" si="60"/>
        <v>0</v>
      </c>
      <c r="E57" s="259">
        <f t="shared" si="61"/>
        <v>0</v>
      </c>
      <c r="F57" s="72">
        <v>0</v>
      </c>
      <c r="G57" s="72"/>
      <c r="H57" s="72"/>
      <c r="I57" s="72"/>
      <c r="J57" s="75"/>
      <c r="K57" s="76"/>
      <c r="L57" s="72">
        <f t="shared" si="40"/>
        <v>0</v>
      </c>
      <c r="M57" s="75"/>
      <c r="N57" s="76"/>
      <c r="O57" s="72">
        <f t="shared" si="41"/>
        <v>0</v>
      </c>
      <c r="P57" s="75"/>
      <c r="Q57" s="76"/>
      <c r="R57" s="72">
        <f t="shared" si="42"/>
        <v>0</v>
      </c>
      <c r="S57" s="75"/>
      <c r="T57" s="76"/>
      <c r="U57" s="72">
        <f t="shared" si="43"/>
        <v>0</v>
      </c>
      <c r="V57" s="75"/>
      <c r="W57" s="76"/>
      <c r="X57" s="72">
        <f t="shared" si="44"/>
        <v>0</v>
      </c>
      <c r="Y57" s="75"/>
      <c r="Z57" s="76"/>
      <c r="AA57" s="72">
        <f t="shared" si="45"/>
        <v>0</v>
      </c>
      <c r="AB57" s="75"/>
      <c r="AC57" s="76"/>
      <c r="AD57" s="72">
        <f t="shared" si="46"/>
        <v>0</v>
      </c>
      <c r="AE57" s="75"/>
      <c r="AF57" s="76"/>
      <c r="AG57" s="72">
        <f t="shared" si="47"/>
        <v>0</v>
      </c>
      <c r="AH57" s="75"/>
      <c r="AI57" s="76"/>
      <c r="AJ57" s="72">
        <f t="shared" si="48"/>
        <v>0</v>
      </c>
      <c r="AK57" s="75"/>
      <c r="AL57" s="76"/>
      <c r="AM57" s="72">
        <f t="shared" si="49"/>
        <v>0</v>
      </c>
      <c r="AN57" s="75"/>
      <c r="AO57" s="76"/>
      <c r="AP57" s="72">
        <f t="shared" si="50"/>
        <v>0</v>
      </c>
      <c r="AQ57" s="75"/>
      <c r="AR57" s="76"/>
      <c r="AS57" s="72">
        <f t="shared" si="51"/>
        <v>0</v>
      </c>
      <c r="AT57" s="75"/>
      <c r="AU57" s="76"/>
      <c r="AV57" s="72">
        <f t="shared" si="52"/>
        <v>0</v>
      </c>
      <c r="AW57" s="75"/>
      <c r="AX57" s="76"/>
      <c r="AY57" s="72">
        <f t="shared" si="53"/>
        <v>0</v>
      </c>
      <c r="AZ57" s="75"/>
      <c r="BA57" s="76"/>
      <c r="BB57" s="72">
        <f t="shared" si="54"/>
        <v>0</v>
      </c>
      <c r="BC57" s="75"/>
      <c r="BD57" s="76"/>
      <c r="BE57" s="72">
        <f t="shared" si="55"/>
        <v>0</v>
      </c>
      <c r="BF57" s="75"/>
      <c r="BG57" s="76"/>
      <c r="BH57" s="72">
        <f t="shared" si="56"/>
        <v>0</v>
      </c>
      <c r="BI57" s="75"/>
      <c r="BJ57" s="76"/>
      <c r="BK57" s="72">
        <f t="shared" si="57"/>
        <v>0</v>
      </c>
      <c r="BL57" s="75"/>
      <c r="BM57" s="76"/>
      <c r="BN57" s="72">
        <f t="shared" si="58"/>
        <v>0</v>
      </c>
      <c r="BO57" s="75"/>
      <c r="BP57" s="76"/>
      <c r="BQ57" s="72">
        <f t="shared" si="59"/>
        <v>0</v>
      </c>
      <c r="BR57" s="75"/>
      <c r="BS57" s="76"/>
    </row>
    <row r="58" spans="1:71" ht="15" customHeight="1">
      <c r="A58" s="118" t="s">
        <v>47</v>
      </c>
      <c r="B58" s="237" t="s">
        <v>145</v>
      </c>
      <c r="C58" s="256"/>
      <c r="D58" s="259">
        <f t="shared" si="60"/>
        <v>0</v>
      </c>
      <c r="E58" s="259">
        <f t="shared" si="61"/>
        <v>0</v>
      </c>
      <c r="F58" s="72">
        <v>0</v>
      </c>
      <c r="G58" s="72"/>
      <c r="H58" s="72"/>
      <c r="I58" s="72"/>
      <c r="J58" s="75"/>
      <c r="K58" s="76"/>
      <c r="L58" s="72">
        <f t="shared" si="40"/>
        <v>0</v>
      </c>
      <c r="M58" s="75"/>
      <c r="N58" s="76"/>
      <c r="O58" s="72">
        <f t="shared" si="41"/>
        <v>0</v>
      </c>
      <c r="P58" s="75"/>
      <c r="Q58" s="76"/>
      <c r="R58" s="72">
        <f t="shared" si="42"/>
        <v>0</v>
      </c>
      <c r="S58" s="75"/>
      <c r="T58" s="76"/>
      <c r="U58" s="72">
        <f t="shared" si="43"/>
        <v>0</v>
      </c>
      <c r="V58" s="75"/>
      <c r="W58" s="76"/>
      <c r="X58" s="72">
        <f t="shared" si="44"/>
        <v>0</v>
      </c>
      <c r="Y58" s="75"/>
      <c r="Z58" s="76"/>
      <c r="AA58" s="72">
        <f t="shared" si="45"/>
        <v>0</v>
      </c>
      <c r="AB58" s="75"/>
      <c r="AC58" s="76"/>
      <c r="AD58" s="72">
        <f t="shared" si="46"/>
        <v>0</v>
      </c>
      <c r="AE58" s="75"/>
      <c r="AF58" s="76"/>
      <c r="AG58" s="72">
        <f t="shared" si="47"/>
        <v>0</v>
      </c>
      <c r="AH58" s="75"/>
      <c r="AI58" s="76"/>
      <c r="AJ58" s="72">
        <f t="shared" si="48"/>
        <v>0</v>
      </c>
      <c r="AK58" s="75"/>
      <c r="AL58" s="76"/>
      <c r="AM58" s="72">
        <f t="shared" si="49"/>
        <v>0</v>
      </c>
      <c r="AN58" s="75"/>
      <c r="AO58" s="76"/>
      <c r="AP58" s="72">
        <f t="shared" si="50"/>
        <v>0</v>
      </c>
      <c r="AQ58" s="75"/>
      <c r="AR58" s="76"/>
      <c r="AS58" s="72">
        <f t="shared" si="51"/>
        <v>0</v>
      </c>
      <c r="AT58" s="75"/>
      <c r="AU58" s="76"/>
      <c r="AV58" s="72">
        <f t="shared" si="52"/>
        <v>0</v>
      </c>
      <c r="AW58" s="75"/>
      <c r="AX58" s="76"/>
      <c r="AY58" s="72">
        <f t="shared" si="53"/>
        <v>0</v>
      </c>
      <c r="AZ58" s="75"/>
      <c r="BA58" s="76"/>
      <c r="BB58" s="72">
        <f t="shared" si="54"/>
        <v>0</v>
      </c>
      <c r="BC58" s="75"/>
      <c r="BD58" s="76"/>
      <c r="BE58" s="72">
        <f t="shared" si="55"/>
        <v>0</v>
      </c>
      <c r="BF58" s="75"/>
      <c r="BG58" s="76"/>
      <c r="BH58" s="72">
        <f t="shared" si="56"/>
        <v>0</v>
      </c>
      <c r="BI58" s="75"/>
      <c r="BJ58" s="76"/>
      <c r="BK58" s="72">
        <f t="shared" si="57"/>
        <v>0</v>
      </c>
      <c r="BL58" s="75"/>
      <c r="BM58" s="76"/>
      <c r="BN58" s="72">
        <f t="shared" si="58"/>
        <v>0</v>
      </c>
      <c r="BO58" s="75"/>
      <c r="BP58" s="76"/>
      <c r="BQ58" s="72">
        <f t="shared" si="59"/>
        <v>0</v>
      </c>
      <c r="BR58" s="75"/>
      <c r="BS58" s="76"/>
    </row>
    <row r="59" spans="1:71" ht="15" customHeight="1">
      <c r="A59" s="118" t="s">
        <v>48</v>
      </c>
      <c r="B59" s="74" t="s">
        <v>146</v>
      </c>
      <c r="C59" s="256"/>
      <c r="D59" s="259">
        <f t="shared" si="60"/>
        <v>0</v>
      </c>
      <c r="E59" s="259">
        <f t="shared" si="61"/>
        <v>0</v>
      </c>
      <c r="F59" s="72">
        <v>0</v>
      </c>
      <c r="G59" s="72"/>
      <c r="H59" s="72"/>
      <c r="I59" s="72"/>
      <c r="J59" s="75"/>
      <c r="K59" s="76"/>
      <c r="L59" s="72">
        <f t="shared" si="40"/>
        <v>0</v>
      </c>
      <c r="M59" s="75"/>
      <c r="N59" s="76"/>
      <c r="O59" s="72">
        <f t="shared" si="41"/>
        <v>0</v>
      </c>
      <c r="P59" s="75"/>
      <c r="Q59" s="76"/>
      <c r="R59" s="72">
        <f t="shared" si="42"/>
        <v>0</v>
      </c>
      <c r="S59" s="75"/>
      <c r="T59" s="76"/>
      <c r="U59" s="72">
        <f t="shared" si="43"/>
        <v>0</v>
      </c>
      <c r="V59" s="75"/>
      <c r="W59" s="76"/>
      <c r="X59" s="72">
        <f t="shared" si="44"/>
        <v>0</v>
      </c>
      <c r="Y59" s="75"/>
      <c r="Z59" s="76"/>
      <c r="AA59" s="72">
        <f t="shared" si="45"/>
        <v>0</v>
      </c>
      <c r="AB59" s="75"/>
      <c r="AC59" s="76"/>
      <c r="AD59" s="72">
        <f t="shared" si="46"/>
        <v>0</v>
      </c>
      <c r="AE59" s="75"/>
      <c r="AF59" s="76"/>
      <c r="AG59" s="72">
        <f t="shared" si="47"/>
        <v>0</v>
      </c>
      <c r="AH59" s="75"/>
      <c r="AI59" s="76"/>
      <c r="AJ59" s="72">
        <f t="shared" si="48"/>
        <v>0</v>
      </c>
      <c r="AK59" s="75"/>
      <c r="AL59" s="76"/>
      <c r="AM59" s="72">
        <f t="shared" si="49"/>
        <v>0</v>
      </c>
      <c r="AN59" s="75"/>
      <c r="AO59" s="76"/>
      <c r="AP59" s="72">
        <f t="shared" si="50"/>
        <v>0</v>
      </c>
      <c r="AQ59" s="75"/>
      <c r="AR59" s="76"/>
      <c r="AS59" s="72">
        <f t="shared" si="51"/>
        <v>0</v>
      </c>
      <c r="AT59" s="75"/>
      <c r="AU59" s="76"/>
      <c r="AV59" s="72">
        <f t="shared" si="52"/>
        <v>0</v>
      </c>
      <c r="AW59" s="75"/>
      <c r="AX59" s="76"/>
      <c r="AY59" s="72">
        <f t="shared" si="53"/>
        <v>0</v>
      </c>
      <c r="AZ59" s="75"/>
      <c r="BA59" s="76"/>
      <c r="BB59" s="72">
        <f t="shared" si="54"/>
        <v>0</v>
      </c>
      <c r="BC59" s="75"/>
      <c r="BD59" s="76"/>
      <c r="BE59" s="72">
        <f t="shared" si="55"/>
        <v>0</v>
      </c>
      <c r="BF59" s="75"/>
      <c r="BG59" s="76"/>
      <c r="BH59" s="72">
        <f t="shared" si="56"/>
        <v>0</v>
      </c>
      <c r="BI59" s="75"/>
      <c r="BJ59" s="76"/>
      <c r="BK59" s="72">
        <f t="shared" si="57"/>
        <v>0</v>
      </c>
      <c r="BL59" s="75"/>
      <c r="BM59" s="76"/>
      <c r="BN59" s="72">
        <f t="shared" si="58"/>
        <v>0</v>
      </c>
      <c r="BO59" s="75"/>
      <c r="BP59" s="76"/>
      <c r="BQ59" s="72">
        <f t="shared" si="59"/>
        <v>0</v>
      </c>
      <c r="BR59" s="75"/>
      <c r="BS59" s="76"/>
    </row>
    <row r="60" spans="1:71" ht="15" customHeight="1">
      <c r="A60" s="118" t="s">
        <v>49</v>
      </c>
      <c r="B60" s="74" t="s">
        <v>147</v>
      </c>
      <c r="C60" s="256"/>
      <c r="D60" s="259">
        <f t="shared" si="60"/>
        <v>0</v>
      </c>
      <c r="E60" s="259">
        <f t="shared" si="61"/>
        <v>0</v>
      </c>
      <c r="F60" s="72">
        <v>0</v>
      </c>
      <c r="G60" s="72"/>
      <c r="H60" s="72"/>
      <c r="I60" s="72"/>
      <c r="J60" s="75"/>
      <c r="K60" s="76"/>
      <c r="L60" s="72">
        <f t="shared" si="40"/>
        <v>0</v>
      </c>
      <c r="M60" s="75"/>
      <c r="N60" s="76"/>
      <c r="O60" s="72">
        <f t="shared" si="41"/>
        <v>0</v>
      </c>
      <c r="P60" s="75"/>
      <c r="Q60" s="76"/>
      <c r="R60" s="72">
        <f t="shared" si="42"/>
        <v>0</v>
      </c>
      <c r="S60" s="75"/>
      <c r="T60" s="76"/>
      <c r="U60" s="72">
        <f t="shared" si="43"/>
        <v>0</v>
      </c>
      <c r="V60" s="75"/>
      <c r="W60" s="76"/>
      <c r="X60" s="72">
        <f t="shared" si="44"/>
        <v>0</v>
      </c>
      <c r="Y60" s="75"/>
      <c r="Z60" s="76"/>
      <c r="AA60" s="72">
        <f t="shared" si="45"/>
        <v>0</v>
      </c>
      <c r="AB60" s="75"/>
      <c r="AC60" s="76"/>
      <c r="AD60" s="72">
        <f t="shared" si="46"/>
        <v>0</v>
      </c>
      <c r="AE60" s="75"/>
      <c r="AF60" s="76"/>
      <c r="AG60" s="72">
        <f t="shared" si="47"/>
        <v>0</v>
      </c>
      <c r="AH60" s="75"/>
      <c r="AI60" s="76"/>
      <c r="AJ60" s="72">
        <f t="shared" si="48"/>
        <v>0</v>
      </c>
      <c r="AK60" s="75"/>
      <c r="AL60" s="76"/>
      <c r="AM60" s="72">
        <f t="shared" si="49"/>
        <v>0</v>
      </c>
      <c r="AN60" s="75"/>
      <c r="AO60" s="76"/>
      <c r="AP60" s="72">
        <f t="shared" si="50"/>
        <v>0</v>
      </c>
      <c r="AQ60" s="75"/>
      <c r="AR60" s="76"/>
      <c r="AS60" s="72">
        <f t="shared" si="51"/>
        <v>0</v>
      </c>
      <c r="AT60" s="75"/>
      <c r="AU60" s="76"/>
      <c r="AV60" s="72">
        <f t="shared" si="52"/>
        <v>0</v>
      </c>
      <c r="AW60" s="75"/>
      <c r="AX60" s="76"/>
      <c r="AY60" s="72">
        <f t="shared" si="53"/>
        <v>0</v>
      </c>
      <c r="AZ60" s="75"/>
      <c r="BA60" s="76"/>
      <c r="BB60" s="72">
        <f t="shared" si="54"/>
        <v>0</v>
      </c>
      <c r="BC60" s="75"/>
      <c r="BD60" s="76"/>
      <c r="BE60" s="72">
        <f t="shared" si="55"/>
        <v>0</v>
      </c>
      <c r="BF60" s="75"/>
      <c r="BG60" s="76"/>
      <c r="BH60" s="72">
        <f t="shared" si="56"/>
        <v>0</v>
      </c>
      <c r="BI60" s="75"/>
      <c r="BJ60" s="76"/>
      <c r="BK60" s="72">
        <f t="shared" si="57"/>
        <v>0</v>
      </c>
      <c r="BL60" s="75"/>
      <c r="BM60" s="76"/>
      <c r="BN60" s="72">
        <f t="shared" si="58"/>
        <v>0</v>
      </c>
      <c r="BO60" s="75"/>
      <c r="BP60" s="76"/>
      <c r="BQ60" s="72">
        <f t="shared" si="59"/>
        <v>0</v>
      </c>
      <c r="BR60" s="75"/>
      <c r="BS60" s="76"/>
    </row>
    <row r="61" spans="1:71" ht="15" customHeight="1">
      <c r="A61" s="118" t="s">
        <v>50</v>
      </c>
      <c r="B61" s="74" t="s">
        <v>148</v>
      </c>
      <c r="C61" s="256">
        <f>+D61+E61</f>
        <v>6171.6</v>
      </c>
      <c r="D61" s="259">
        <f t="shared" si="60"/>
        <v>5819.8188</v>
      </c>
      <c r="E61" s="259">
        <f t="shared" si="61"/>
        <v>351.78120000000035</v>
      </c>
      <c r="F61" s="72">
        <v>6171.6</v>
      </c>
      <c r="G61" s="72"/>
      <c r="H61" s="72"/>
      <c r="I61" s="72"/>
      <c r="J61" s="75"/>
      <c r="K61" s="76"/>
      <c r="L61" s="72">
        <f t="shared" si="40"/>
        <v>0</v>
      </c>
      <c r="M61" s="75"/>
      <c r="N61" s="76"/>
      <c r="O61" s="72">
        <f t="shared" si="41"/>
        <v>0</v>
      </c>
      <c r="P61" s="75"/>
      <c r="Q61" s="76"/>
      <c r="R61" s="72">
        <f t="shared" si="42"/>
        <v>0</v>
      </c>
      <c r="S61" s="75"/>
      <c r="T61" s="76"/>
      <c r="U61" s="72">
        <f t="shared" si="43"/>
        <v>0</v>
      </c>
      <c r="V61" s="75"/>
      <c r="W61" s="76"/>
      <c r="X61" s="72">
        <f t="shared" si="44"/>
        <v>0</v>
      </c>
      <c r="Y61" s="75"/>
      <c r="Z61" s="76"/>
      <c r="AA61" s="72">
        <f t="shared" si="45"/>
        <v>0</v>
      </c>
      <c r="AB61" s="75"/>
      <c r="AC61" s="76"/>
      <c r="AD61" s="72">
        <f t="shared" si="46"/>
        <v>0</v>
      </c>
      <c r="AE61" s="75"/>
      <c r="AF61" s="76"/>
      <c r="AG61" s="72">
        <f t="shared" si="47"/>
        <v>0</v>
      </c>
      <c r="AH61" s="75"/>
      <c r="AI61" s="76"/>
      <c r="AJ61" s="72">
        <f t="shared" si="48"/>
        <v>0</v>
      </c>
      <c r="AK61" s="75"/>
      <c r="AL61" s="76"/>
      <c r="AM61" s="72">
        <f t="shared" si="49"/>
        <v>0</v>
      </c>
      <c r="AN61" s="75"/>
      <c r="AO61" s="76"/>
      <c r="AP61" s="72">
        <f t="shared" si="50"/>
        <v>0</v>
      </c>
      <c r="AQ61" s="75"/>
      <c r="AR61" s="76"/>
      <c r="AS61" s="72">
        <f t="shared" si="51"/>
        <v>0</v>
      </c>
      <c r="AT61" s="75"/>
      <c r="AU61" s="76"/>
      <c r="AV61" s="72">
        <f t="shared" si="52"/>
        <v>0</v>
      </c>
      <c r="AW61" s="75"/>
      <c r="AX61" s="76"/>
      <c r="AY61" s="72">
        <f t="shared" si="53"/>
        <v>0</v>
      </c>
      <c r="AZ61" s="75"/>
      <c r="BA61" s="76"/>
      <c r="BB61" s="72">
        <f t="shared" si="54"/>
        <v>0</v>
      </c>
      <c r="BC61" s="75"/>
      <c r="BD61" s="76"/>
      <c r="BE61" s="72">
        <f t="shared" si="55"/>
        <v>0</v>
      </c>
      <c r="BF61" s="75"/>
      <c r="BG61" s="76"/>
      <c r="BH61" s="72">
        <f t="shared" si="56"/>
        <v>0</v>
      </c>
      <c r="BI61" s="75"/>
      <c r="BJ61" s="76"/>
      <c r="BK61" s="72">
        <f t="shared" si="57"/>
        <v>0</v>
      </c>
      <c r="BL61" s="75"/>
      <c r="BM61" s="76"/>
      <c r="BN61" s="72">
        <f t="shared" si="58"/>
        <v>0</v>
      </c>
      <c r="BO61" s="75"/>
      <c r="BP61" s="76"/>
      <c r="BQ61" s="72">
        <f t="shared" si="59"/>
        <v>0</v>
      </c>
      <c r="BR61" s="75"/>
      <c r="BS61" s="76"/>
    </row>
    <row r="62" spans="1:71" ht="15" customHeight="1">
      <c r="A62" s="118" t="s">
        <v>51</v>
      </c>
      <c r="B62" s="74" t="s">
        <v>149</v>
      </c>
      <c r="C62" s="256"/>
      <c r="D62" s="259">
        <f t="shared" si="60"/>
        <v>0</v>
      </c>
      <c r="E62" s="259">
        <f t="shared" si="61"/>
        <v>0</v>
      </c>
      <c r="F62" s="72">
        <v>0</v>
      </c>
      <c r="G62" s="72"/>
      <c r="H62" s="72"/>
      <c r="I62" s="72"/>
      <c r="J62" s="75"/>
      <c r="K62" s="76"/>
      <c r="L62" s="72">
        <f t="shared" si="40"/>
        <v>0</v>
      </c>
      <c r="M62" s="75"/>
      <c r="N62" s="76"/>
      <c r="O62" s="72">
        <f t="shared" si="41"/>
        <v>0</v>
      </c>
      <c r="P62" s="75"/>
      <c r="Q62" s="76"/>
      <c r="R62" s="72">
        <f t="shared" si="42"/>
        <v>0</v>
      </c>
      <c r="S62" s="75"/>
      <c r="T62" s="76"/>
      <c r="U62" s="72">
        <f t="shared" si="43"/>
        <v>0</v>
      </c>
      <c r="V62" s="75"/>
      <c r="W62" s="76"/>
      <c r="X62" s="72">
        <f t="shared" si="44"/>
        <v>0</v>
      </c>
      <c r="Y62" s="75"/>
      <c r="Z62" s="76"/>
      <c r="AA62" s="72">
        <f t="shared" si="45"/>
        <v>0</v>
      </c>
      <c r="AB62" s="75"/>
      <c r="AC62" s="76"/>
      <c r="AD62" s="72">
        <f t="shared" si="46"/>
        <v>0</v>
      </c>
      <c r="AE62" s="75"/>
      <c r="AF62" s="76"/>
      <c r="AG62" s="72">
        <f t="shared" si="47"/>
        <v>0</v>
      </c>
      <c r="AH62" s="75"/>
      <c r="AI62" s="76"/>
      <c r="AJ62" s="72">
        <f t="shared" si="48"/>
        <v>0</v>
      </c>
      <c r="AK62" s="75"/>
      <c r="AL62" s="76"/>
      <c r="AM62" s="72">
        <f t="shared" si="49"/>
        <v>0</v>
      </c>
      <c r="AN62" s="75"/>
      <c r="AO62" s="76"/>
      <c r="AP62" s="72">
        <f t="shared" si="50"/>
        <v>0</v>
      </c>
      <c r="AQ62" s="75"/>
      <c r="AR62" s="76"/>
      <c r="AS62" s="72">
        <f t="shared" si="51"/>
        <v>0</v>
      </c>
      <c r="AT62" s="75"/>
      <c r="AU62" s="76"/>
      <c r="AV62" s="72">
        <f t="shared" si="52"/>
        <v>0</v>
      </c>
      <c r="AW62" s="75"/>
      <c r="AX62" s="76"/>
      <c r="AY62" s="72">
        <f t="shared" si="53"/>
        <v>0</v>
      </c>
      <c r="AZ62" s="75"/>
      <c r="BA62" s="76"/>
      <c r="BB62" s="72">
        <f t="shared" si="54"/>
        <v>0</v>
      </c>
      <c r="BC62" s="75"/>
      <c r="BD62" s="76"/>
      <c r="BE62" s="72">
        <f t="shared" si="55"/>
        <v>0</v>
      </c>
      <c r="BF62" s="75"/>
      <c r="BG62" s="76"/>
      <c r="BH62" s="72">
        <f t="shared" si="56"/>
        <v>0</v>
      </c>
      <c r="BI62" s="75"/>
      <c r="BJ62" s="76"/>
      <c r="BK62" s="72">
        <f t="shared" si="57"/>
        <v>0</v>
      </c>
      <c r="BL62" s="75"/>
      <c r="BM62" s="76"/>
      <c r="BN62" s="72">
        <f t="shared" si="58"/>
        <v>0</v>
      </c>
      <c r="BO62" s="75"/>
      <c r="BP62" s="76"/>
      <c r="BQ62" s="72">
        <f t="shared" si="59"/>
        <v>0</v>
      </c>
      <c r="BR62" s="75"/>
      <c r="BS62" s="76"/>
    </row>
    <row r="63" spans="1:71" ht="15" customHeight="1">
      <c r="A63" s="118" t="s">
        <v>52</v>
      </c>
      <c r="B63" s="74" t="s">
        <v>150</v>
      </c>
      <c r="C63" s="256">
        <f>+D63+E63</f>
        <v>1982.4</v>
      </c>
      <c r="D63" s="259">
        <f t="shared" si="60"/>
        <v>1869.4032</v>
      </c>
      <c r="E63" s="259">
        <f t="shared" si="61"/>
        <v>112.99680000000012</v>
      </c>
      <c r="F63" s="72">
        <v>1982.4</v>
      </c>
      <c r="G63" s="72"/>
      <c r="H63" s="72"/>
      <c r="I63" s="72"/>
      <c r="J63" s="75"/>
      <c r="K63" s="76"/>
      <c r="L63" s="72">
        <f t="shared" si="40"/>
        <v>0</v>
      </c>
      <c r="M63" s="75"/>
      <c r="N63" s="76"/>
      <c r="O63" s="72">
        <f t="shared" si="41"/>
        <v>0</v>
      </c>
      <c r="P63" s="75"/>
      <c r="Q63" s="76"/>
      <c r="R63" s="72">
        <f t="shared" si="42"/>
        <v>0</v>
      </c>
      <c r="S63" s="75"/>
      <c r="T63" s="76"/>
      <c r="U63" s="72">
        <f t="shared" si="43"/>
        <v>0</v>
      </c>
      <c r="V63" s="75"/>
      <c r="W63" s="76"/>
      <c r="X63" s="72">
        <f t="shared" si="44"/>
        <v>0</v>
      </c>
      <c r="Y63" s="75"/>
      <c r="Z63" s="76"/>
      <c r="AA63" s="72">
        <f t="shared" si="45"/>
        <v>0</v>
      </c>
      <c r="AB63" s="75"/>
      <c r="AC63" s="76"/>
      <c r="AD63" s="72">
        <f t="shared" si="46"/>
        <v>0</v>
      </c>
      <c r="AE63" s="75"/>
      <c r="AF63" s="76"/>
      <c r="AG63" s="72">
        <f t="shared" si="47"/>
        <v>0</v>
      </c>
      <c r="AH63" s="75"/>
      <c r="AI63" s="76"/>
      <c r="AJ63" s="72">
        <f t="shared" si="48"/>
        <v>0</v>
      </c>
      <c r="AK63" s="75"/>
      <c r="AL63" s="76"/>
      <c r="AM63" s="72">
        <f t="shared" si="49"/>
        <v>0</v>
      </c>
      <c r="AN63" s="75"/>
      <c r="AO63" s="76"/>
      <c r="AP63" s="72">
        <f t="shared" si="50"/>
        <v>0</v>
      </c>
      <c r="AQ63" s="75"/>
      <c r="AR63" s="76"/>
      <c r="AS63" s="72">
        <f t="shared" si="51"/>
        <v>0</v>
      </c>
      <c r="AT63" s="75"/>
      <c r="AU63" s="76"/>
      <c r="AV63" s="72">
        <f t="shared" si="52"/>
        <v>0</v>
      </c>
      <c r="AW63" s="75"/>
      <c r="AX63" s="76"/>
      <c r="AY63" s="72">
        <f t="shared" si="53"/>
        <v>0</v>
      </c>
      <c r="AZ63" s="75"/>
      <c r="BA63" s="76"/>
      <c r="BB63" s="72">
        <f t="shared" si="54"/>
        <v>0</v>
      </c>
      <c r="BC63" s="75"/>
      <c r="BD63" s="76"/>
      <c r="BE63" s="72">
        <f t="shared" si="55"/>
        <v>0</v>
      </c>
      <c r="BF63" s="75"/>
      <c r="BG63" s="76"/>
      <c r="BH63" s="72">
        <f t="shared" si="56"/>
        <v>0</v>
      </c>
      <c r="BI63" s="75"/>
      <c r="BJ63" s="76"/>
      <c r="BK63" s="72">
        <f t="shared" si="57"/>
        <v>0</v>
      </c>
      <c r="BL63" s="75"/>
      <c r="BM63" s="76"/>
      <c r="BN63" s="72">
        <f t="shared" si="58"/>
        <v>0</v>
      </c>
      <c r="BO63" s="75"/>
      <c r="BP63" s="76"/>
      <c r="BQ63" s="72">
        <f t="shared" si="59"/>
        <v>0</v>
      </c>
      <c r="BR63" s="75"/>
      <c r="BS63" s="76"/>
    </row>
    <row r="64" spans="1:71" ht="15" customHeight="1">
      <c r="A64" s="118" t="s">
        <v>53</v>
      </c>
      <c r="B64" s="74" t="s">
        <v>151</v>
      </c>
      <c r="C64" s="256"/>
      <c r="D64" s="259">
        <f t="shared" si="60"/>
        <v>0</v>
      </c>
      <c r="E64" s="259">
        <f t="shared" si="61"/>
        <v>0</v>
      </c>
      <c r="F64" s="72">
        <v>0</v>
      </c>
      <c r="G64" s="72"/>
      <c r="H64" s="72"/>
      <c r="I64" s="72"/>
      <c r="J64" s="75"/>
      <c r="K64" s="76"/>
      <c r="L64" s="72">
        <f t="shared" si="40"/>
        <v>0</v>
      </c>
      <c r="M64" s="75"/>
      <c r="N64" s="76"/>
      <c r="O64" s="72">
        <f t="shared" si="41"/>
        <v>0</v>
      </c>
      <c r="P64" s="75"/>
      <c r="Q64" s="76"/>
      <c r="R64" s="72">
        <f t="shared" si="42"/>
        <v>0</v>
      </c>
      <c r="S64" s="75"/>
      <c r="T64" s="76"/>
      <c r="U64" s="72">
        <f t="shared" si="43"/>
        <v>0</v>
      </c>
      <c r="V64" s="75"/>
      <c r="W64" s="76"/>
      <c r="X64" s="72">
        <f t="shared" si="44"/>
        <v>0</v>
      </c>
      <c r="Y64" s="75"/>
      <c r="Z64" s="76"/>
      <c r="AA64" s="72">
        <f t="shared" si="45"/>
        <v>0</v>
      </c>
      <c r="AB64" s="75"/>
      <c r="AC64" s="76"/>
      <c r="AD64" s="72">
        <f t="shared" si="46"/>
        <v>0</v>
      </c>
      <c r="AE64" s="75"/>
      <c r="AF64" s="76"/>
      <c r="AG64" s="72">
        <f t="shared" si="47"/>
        <v>0</v>
      </c>
      <c r="AH64" s="75"/>
      <c r="AI64" s="76"/>
      <c r="AJ64" s="72">
        <f t="shared" si="48"/>
        <v>0</v>
      </c>
      <c r="AK64" s="75"/>
      <c r="AL64" s="76"/>
      <c r="AM64" s="72">
        <f t="shared" si="49"/>
        <v>0</v>
      </c>
      <c r="AN64" s="75"/>
      <c r="AO64" s="76"/>
      <c r="AP64" s="72">
        <f t="shared" si="50"/>
        <v>0</v>
      </c>
      <c r="AQ64" s="75"/>
      <c r="AR64" s="76"/>
      <c r="AS64" s="72">
        <f t="shared" si="51"/>
        <v>0</v>
      </c>
      <c r="AT64" s="75"/>
      <c r="AU64" s="76"/>
      <c r="AV64" s="72">
        <f t="shared" si="52"/>
        <v>0</v>
      </c>
      <c r="AW64" s="75"/>
      <c r="AX64" s="76"/>
      <c r="AY64" s="72">
        <f t="shared" si="53"/>
        <v>0</v>
      </c>
      <c r="AZ64" s="75"/>
      <c r="BA64" s="76"/>
      <c r="BB64" s="72">
        <f t="shared" si="54"/>
        <v>0</v>
      </c>
      <c r="BC64" s="75"/>
      <c r="BD64" s="76"/>
      <c r="BE64" s="72">
        <f t="shared" si="55"/>
        <v>0</v>
      </c>
      <c r="BF64" s="75"/>
      <c r="BG64" s="76"/>
      <c r="BH64" s="72">
        <f t="shared" si="56"/>
        <v>0</v>
      </c>
      <c r="BI64" s="75"/>
      <c r="BJ64" s="76"/>
      <c r="BK64" s="72">
        <f t="shared" si="57"/>
        <v>0</v>
      </c>
      <c r="BL64" s="75"/>
      <c r="BM64" s="76"/>
      <c r="BN64" s="72">
        <f t="shared" si="58"/>
        <v>0</v>
      </c>
      <c r="BO64" s="75"/>
      <c r="BP64" s="76"/>
      <c r="BQ64" s="72">
        <f t="shared" si="59"/>
        <v>0</v>
      </c>
      <c r="BR64" s="75"/>
      <c r="BS64" s="76"/>
    </row>
    <row r="65" spans="1:71" ht="15" customHeight="1">
      <c r="A65" s="118" t="s">
        <v>54</v>
      </c>
      <c r="B65" s="74" t="s">
        <v>152</v>
      </c>
      <c r="C65" s="256"/>
      <c r="D65" s="259">
        <f t="shared" si="60"/>
        <v>0</v>
      </c>
      <c r="E65" s="259">
        <f t="shared" si="61"/>
        <v>0</v>
      </c>
      <c r="F65" s="72">
        <v>0</v>
      </c>
      <c r="G65" s="72"/>
      <c r="H65" s="72"/>
      <c r="I65" s="72"/>
      <c r="J65" s="75"/>
      <c r="K65" s="76"/>
      <c r="L65" s="72">
        <f t="shared" si="40"/>
        <v>0</v>
      </c>
      <c r="M65" s="75"/>
      <c r="N65" s="76"/>
      <c r="O65" s="72">
        <f t="shared" si="41"/>
        <v>0</v>
      </c>
      <c r="P65" s="75"/>
      <c r="Q65" s="76"/>
      <c r="R65" s="72">
        <f t="shared" si="42"/>
        <v>0</v>
      </c>
      <c r="S65" s="75"/>
      <c r="T65" s="76"/>
      <c r="U65" s="72">
        <f t="shared" si="43"/>
        <v>0</v>
      </c>
      <c r="V65" s="75"/>
      <c r="W65" s="76"/>
      <c r="X65" s="72">
        <f t="shared" si="44"/>
        <v>0</v>
      </c>
      <c r="Y65" s="75"/>
      <c r="Z65" s="76"/>
      <c r="AA65" s="72">
        <f t="shared" si="45"/>
        <v>0</v>
      </c>
      <c r="AB65" s="75"/>
      <c r="AC65" s="76"/>
      <c r="AD65" s="72">
        <f t="shared" si="46"/>
        <v>0</v>
      </c>
      <c r="AE65" s="75"/>
      <c r="AF65" s="76"/>
      <c r="AG65" s="72">
        <f t="shared" si="47"/>
        <v>0</v>
      </c>
      <c r="AH65" s="75"/>
      <c r="AI65" s="76"/>
      <c r="AJ65" s="72">
        <f t="shared" si="48"/>
        <v>0</v>
      </c>
      <c r="AK65" s="75"/>
      <c r="AL65" s="76"/>
      <c r="AM65" s="72">
        <f t="shared" si="49"/>
        <v>0</v>
      </c>
      <c r="AN65" s="75"/>
      <c r="AO65" s="76"/>
      <c r="AP65" s="72">
        <f t="shared" si="50"/>
        <v>0</v>
      </c>
      <c r="AQ65" s="75"/>
      <c r="AR65" s="76"/>
      <c r="AS65" s="72">
        <f t="shared" si="51"/>
        <v>0</v>
      </c>
      <c r="AT65" s="75"/>
      <c r="AU65" s="76"/>
      <c r="AV65" s="72">
        <f t="shared" si="52"/>
        <v>0</v>
      </c>
      <c r="AW65" s="75"/>
      <c r="AX65" s="76"/>
      <c r="AY65" s="72">
        <f t="shared" si="53"/>
        <v>0</v>
      </c>
      <c r="AZ65" s="75"/>
      <c r="BA65" s="76"/>
      <c r="BB65" s="72">
        <f t="shared" si="54"/>
        <v>0</v>
      </c>
      <c r="BC65" s="75"/>
      <c r="BD65" s="76"/>
      <c r="BE65" s="72">
        <f t="shared" si="55"/>
        <v>0</v>
      </c>
      <c r="BF65" s="75"/>
      <c r="BG65" s="76"/>
      <c r="BH65" s="72">
        <f t="shared" si="56"/>
        <v>0</v>
      </c>
      <c r="BI65" s="75"/>
      <c r="BJ65" s="76"/>
      <c r="BK65" s="72">
        <f t="shared" si="57"/>
        <v>0</v>
      </c>
      <c r="BL65" s="75"/>
      <c r="BM65" s="76"/>
      <c r="BN65" s="72">
        <f t="shared" si="58"/>
        <v>0</v>
      </c>
      <c r="BO65" s="75"/>
      <c r="BP65" s="76"/>
      <c r="BQ65" s="72">
        <f t="shared" si="59"/>
        <v>0</v>
      </c>
      <c r="BR65" s="75"/>
      <c r="BS65" s="76"/>
    </row>
    <row r="66" spans="1:71" ht="15" customHeight="1">
      <c r="A66" s="118" t="s">
        <v>55</v>
      </c>
      <c r="B66" s="237" t="s">
        <v>153</v>
      </c>
      <c r="C66" s="256"/>
      <c r="D66" s="259">
        <f t="shared" si="60"/>
        <v>0</v>
      </c>
      <c r="E66" s="259">
        <f t="shared" si="61"/>
        <v>0</v>
      </c>
      <c r="F66" s="72">
        <v>0</v>
      </c>
      <c r="G66" s="72"/>
      <c r="H66" s="72"/>
      <c r="I66" s="72"/>
      <c r="J66" s="75"/>
      <c r="K66" s="76"/>
      <c r="L66" s="72">
        <f t="shared" si="40"/>
        <v>0</v>
      </c>
      <c r="M66" s="75"/>
      <c r="N66" s="76"/>
      <c r="O66" s="72">
        <f t="shared" si="41"/>
        <v>0</v>
      </c>
      <c r="P66" s="75"/>
      <c r="Q66" s="76"/>
      <c r="R66" s="72">
        <f t="shared" si="42"/>
        <v>0</v>
      </c>
      <c r="S66" s="75"/>
      <c r="T66" s="76"/>
      <c r="U66" s="72">
        <f t="shared" si="43"/>
        <v>0</v>
      </c>
      <c r="V66" s="75"/>
      <c r="W66" s="76"/>
      <c r="X66" s="72">
        <f t="shared" si="44"/>
        <v>0</v>
      </c>
      <c r="Y66" s="75"/>
      <c r="Z66" s="76"/>
      <c r="AA66" s="72">
        <f t="shared" si="45"/>
        <v>0</v>
      </c>
      <c r="AB66" s="75"/>
      <c r="AC66" s="76"/>
      <c r="AD66" s="72">
        <f t="shared" si="46"/>
        <v>0</v>
      </c>
      <c r="AE66" s="75"/>
      <c r="AF66" s="76"/>
      <c r="AG66" s="72">
        <f t="shared" si="47"/>
        <v>0</v>
      </c>
      <c r="AH66" s="75"/>
      <c r="AI66" s="76"/>
      <c r="AJ66" s="72">
        <f t="shared" si="48"/>
        <v>0</v>
      </c>
      <c r="AK66" s="75"/>
      <c r="AL66" s="76"/>
      <c r="AM66" s="72">
        <f t="shared" si="49"/>
        <v>0</v>
      </c>
      <c r="AN66" s="75"/>
      <c r="AO66" s="76"/>
      <c r="AP66" s="72">
        <f t="shared" si="50"/>
        <v>0</v>
      </c>
      <c r="AQ66" s="75"/>
      <c r="AR66" s="76"/>
      <c r="AS66" s="72">
        <f t="shared" si="51"/>
        <v>0</v>
      </c>
      <c r="AT66" s="75"/>
      <c r="AU66" s="76"/>
      <c r="AV66" s="72">
        <f t="shared" si="52"/>
        <v>0</v>
      </c>
      <c r="AW66" s="75"/>
      <c r="AX66" s="76"/>
      <c r="AY66" s="72">
        <f t="shared" si="53"/>
        <v>0</v>
      </c>
      <c r="AZ66" s="75"/>
      <c r="BA66" s="76"/>
      <c r="BB66" s="72">
        <f t="shared" si="54"/>
        <v>0</v>
      </c>
      <c r="BC66" s="75"/>
      <c r="BD66" s="76"/>
      <c r="BE66" s="72">
        <f t="shared" si="55"/>
        <v>0</v>
      </c>
      <c r="BF66" s="75"/>
      <c r="BG66" s="76"/>
      <c r="BH66" s="72">
        <f t="shared" si="56"/>
        <v>0</v>
      </c>
      <c r="BI66" s="75"/>
      <c r="BJ66" s="76"/>
      <c r="BK66" s="72">
        <f t="shared" si="57"/>
        <v>0</v>
      </c>
      <c r="BL66" s="75"/>
      <c r="BM66" s="76"/>
      <c r="BN66" s="72">
        <f t="shared" si="58"/>
        <v>0</v>
      </c>
      <c r="BO66" s="75"/>
      <c r="BP66" s="76"/>
      <c r="BQ66" s="72">
        <f t="shared" si="59"/>
        <v>0</v>
      </c>
      <c r="BR66" s="75"/>
      <c r="BS66" s="76"/>
    </row>
    <row r="67" spans="1:71" ht="16.5" customHeight="1">
      <c r="A67" s="118" t="s">
        <v>56</v>
      </c>
      <c r="B67" s="237" t="s">
        <v>154</v>
      </c>
      <c r="C67" s="256"/>
      <c r="D67" s="259">
        <f t="shared" si="60"/>
        <v>0</v>
      </c>
      <c r="E67" s="259">
        <f t="shared" si="61"/>
        <v>0</v>
      </c>
      <c r="F67" s="72">
        <v>0</v>
      </c>
      <c r="G67" s="72"/>
      <c r="H67" s="72"/>
      <c r="I67" s="72"/>
      <c r="J67" s="75"/>
      <c r="K67" s="76"/>
      <c r="L67" s="72">
        <f t="shared" si="40"/>
        <v>0</v>
      </c>
      <c r="M67" s="75"/>
      <c r="N67" s="76"/>
      <c r="O67" s="72">
        <f t="shared" si="41"/>
        <v>0</v>
      </c>
      <c r="P67" s="75"/>
      <c r="Q67" s="76"/>
      <c r="R67" s="72">
        <f t="shared" si="42"/>
        <v>0</v>
      </c>
      <c r="S67" s="75"/>
      <c r="T67" s="76"/>
      <c r="U67" s="72">
        <f t="shared" si="43"/>
        <v>0</v>
      </c>
      <c r="V67" s="75"/>
      <c r="W67" s="76"/>
      <c r="X67" s="72">
        <f t="shared" si="44"/>
        <v>0</v>
      </c>
      <c r="Y67" s="75"/>
      <c r="Z67" s="76"/>
      <c r="AA67" s="72">
        <f t="shared" si="45"/>
        <v>0</v>
      </c>
      <c r="AB67" s="75"/>
      <c r="AC67" s="76"/>
      <c r="AD67" s="72">
        <f t="shared" si="46"/>
        <v>0</v>
      </c>
      <c r="AE67" s="75"/>
      <c r="AF67" s="76"/>
      <c r="AG67" s="72">
        <f t="shared" si="47"/>
        <v>0</v>
      </c>
      <c r="AH67" s="75"/>
      <c r="AI67" s="76"/>
      <c r="AJ67" s="72">
        <f t="shared" si="48"/>
        <v>0</v>
      </c>
      <c r="AK67" s="75"/>
      <c r="AL67" s="76"/>
      <c r="AM67" s="72">
        <f t="shared" si="49"/>
        <v>0</v>
      </c>
      <c r="AN67" s="75"/>
      <c r="AO67" s="76"/>
      <c r="AP67" s="72">
        <f t="shared" si="50"/>
        <v>0</v>
      </c>
      <c r="AQ67" s="75"/>
      <c r="AR67" s="76"/>
      <c r="AS67" s="72">
        <f t="shared" si="51"/>
        <v>0</v>
      </c>
      <c r="AT67" s="75"/>
      <c r="AU67" s="76"/>
      <c r="AV67" s="72">
        <f t="shared" si="52"/>
        <v>0</v>
      </c>
      <c r="AW67" s="75"/>
      <c r="AX67" s="76"/>
      <c r="AY67" s="72">
        <f t="shared" si="53"/>
        <v>0</v>
      </c>
      <c r="AZ67" s="75"/>
      <c r="BA67" s="76"/>
      <c r="BB67" s="72">
        <f t="shared" si="54"/>
        <v>0</v>
      </c>
      <c r="BC67" s="75"/>
      <c r="BD67" s="76"/>
      <c r="BE67" s="72">
        <f t="shared" si="55"/>
        <v>0</v>
      </c>
      <c r="BF67" s="75"/>
      <c r="BG67" s="76"/>
      <c r="BH67" s="72">
        <f t="shared" si="56"/>
        <v>0</v>
      </c>
      <c r="BI67" s="75"/>
      <c r="BJ67" s="76"/>
      <c r="BK67" s="72">
        <f t="shared" si="57"/>
        <v>0</v>
      </c>
      <c r="BL67" s="75"/>
      <c r="BM67" s="76"/>
      <c r="BN67" s="72">
        <f t="shared" si="58"/>
        <v>0</v>
      </c>
      <c r="BO67" s="75"/>
      <c r="BP67" s="76"/>
      <c r="BQ67" s="72">
        <f t="shared" si="59"/>
        <v>0</v>
      </c>
      <c r="BR67" s="75"/>
      <c r="BS67" s="76"/>
    </row>
    <row r="68" spans="1:71" ht="15" customHeight="1">
      <c r="A68" s="118" t="s">
        <v>57</v>
      </c>
      <c r="B68" s="74" t="s">
        <v>155</v>
      </c>
      <c r="C68" s="256"/>
      <c r="D68" s="259">
        <f t="shared" si="60"/>
        <v>0</v>
      </c>
      <c r="E68" s="259">
        <f t="shared" si="61"/>
        <v>0</v>
      </c>
      <c r="F68" s="72">
        <v>0</v>
      </c>
      <c r="G68" s="72"/>
      <c r="H68" s="72"/>
      <c r="I68" s="72"/>
      <c r="J68" s="75"/>
      <c r="K68" s="76"/>
      <c r="L68" s="72">
        <f t="shared" si="40"/>
        <v>0</v>
      </c>
      <c r="M68" s="75"/>
      <c r="N68" s="76"/>
      <c r="O68" s="72">
        <f t="shared" si="41"/>
        <v>0</v>
      </c>
      <c r="P68" s="75"/>
      <c r="Q68" s="76"/>
      <c r="R68" s="72">
        <f t="shared" si="42"/>
        <v>0</v>
      </c>
      <c r="S68" s="75"/>
      <c r="T68" s="76"/>
      <c r="U68" s="72">
        <f t="shared" si="43"/>
        <v>0</v>
      </c>
      <c r="V68" s="75"/>
      <c r="W68" s="76"/>
      <c r="X68" s="72">
        <f t="shared" si="44"/>
        <v>0</v>
      </c>
      <c r="Y68" s="75"/>
      <c r="Z68" s="76"/>
      <c r="AA68" s="72">
        <f t="shared" si="45"/>
        <v>0</v>
      </c>
      <c r="AB68" s="75"/>
      <c r="AC68" s="76"/>
      <c r="AD68" s="72">
        <f t="shared" si="46"/>
        <v>0</v>
      </c>
      <c r="AE68" s="75"/>
      <c r="AF68" s="76"/>
      <c r="AG68" s="72">
        <f t="shared" si="47"/>
        <v>0</v>
      </c>
      <c r="AH68" s="75"/>
      <c r="AI68" s="76"/>
      <c r="AJ68" s="72">
        <f t="shared" si="48"/>
        <v>0</v>
      </c>
      <c r="AK68" s="75"/>
      <c r="AL68" s="76"/>
      <c r="AM68" s="72">
        <f t="shared" si="49"/>
        <v>0</v>
      </c>
      <c r="AN68" s="75"/>
      <c r="AO68" s="76"/>
      <c r="AP68" s="72">
        <f t="shared" si="50"/>
        <v>0</v>
      </c>
      <c r="AQ68" s="75"/>
      <c r="AR68" s="76"/>
      <c r="AS68" s="72">
        <f t="shared" si="51"/>
        <v>0</v>
      </c>
      <c r="AT68" s="75"/>
      <c r="AU68" s="76"/>
      <c r="AV68" s="72">
        <f t="shared" si="52"/>
        <v>0</v>
      </c>
      <c r="AW68" s="75"/>
      <c r="AX68" s="76"/>
      <c r="AY68" s="72">
        <f t="shared" si="53"/>
        <v>0</v>
      </c>
      <c r="AZ68" s="75"/>
      <c r="BA68" s="76"/>
      <c r="BB68" s="72">
        <f t="shared" si="54"/>
        <v>0</v>
      </c>
      <c r="BC68" s="75"/>
      <c r="BD68" s="76"/>
      <c r="BE68" s="72">
        <f t="shared" si="55"/>
        <v>0</v>
      </c>
      <c r="BF68" s="75"/>
      <c r="BG68" s="76"/>
      <c r="BH68" s="72">
        <f t="shared" si="56"/>
        <v>0</v>
      </c>
      <c r="BI68" s="75"/>
      <c r="BJ68" s="76"/>
      <c r="BK68" s="72">
        <f t="shared" si="57"/>
        <v>0</v>
      </c>
      <c r="BL68" s="75"/>
      <c r="BM68" s="76"/>
      <c r="BN68" s="72">
        <f t="shared" si="58"/>
        <v>0</v>
      </c>
      <c r="BO68" s="75"/>
      <c r="BP68" s="76"/>
      <c r="BQ68" s="72">
        <f t="shared" si="59"/>
        <v>0</v>
      </c>
      <c r="BR68" s="75"/>
      <c r="BS68" s="76"/>
    </row>
    <row r="69" spans="1:71" ht="17.25" customHeight="1">
      <c r="A69" s="118" t="s">
        <v>58</v>
      </c>
      <c r="B69" s="237" t="s">
        <v>156</v>
      </c>
      <c r="C69" s="256"/>
      <c r="D69" s="259">
        <f t="shared" si="60"/>
        <v>0</v>
      </c>
      <c r="E69" s="259">
        <f t="shared" si="61"/>
        <v>0</v>
      </c>
      <c r="F69" s="72">
        <v>0</v>
      </c>
      <c r="G69" s="72"/>
      <c r="H69" s="72"/>
      <c r="I69" s="72"/>
      <c r="J69" s="75"/>
      <c r="K69" s="76"/>
      <c r="L69" s="72">
        <f t="shared" si="40"/>
        <v>0</v>
      </c>
      <c r="M69" s="75"/>
      <c r="N69" s="76"/>
      <c r="O69" s="72">
        <f t="shared" si="41"/>
        <v>0</v>
      </c>
      <c r="P69" s="75"/>
      <c r="Q69" s="76"/>
      <c r="R69" s="72">
        <f t="shared" si="42"/>
        <v>0</v>
      </c>
      <c r="S69" s="75"/>
      <c r="T69" s="76"/>
      <c r="U69" s="72">
        <f t="shared" si="43"/>
        <v>0</v>
      </c>
      <c r="V69" s="75"/>
      <c r="W69" s="76"/>
      <c r="X69" s="72">
        <f t="shared" si="44"/>
        <v>0</v>
      </c>
      <c r="Y69" s="75"/>
      <c r="Z69" s="76"/>
      <c r="AA69" s="72">
        <f t="shared" si="45"/>
        <v>0</v>
      </c>
      <c r="AB69" s="75"/>
      <c r="AC69" s="76"/>
      <c r="AD69" s="72">
        <f t="shared" si="46"/>
        <v>0</v>
      </c>
      <c r="AE69" s="75"/>
      <c r="AF69" s="76"/>
      <c r="AG69" s="72">
        <f t="shared" si="47"/>
        <v>0</v>
      </c>
      <c r="AH69" s="75"/>
      <c r="AI69" s="76"/>
      <c r="AJ69" s="72">
        <f t="shared" si="48"/>
        <v>0</v>
      </c>
      <c r="AK69" s="75"/>
      <c r="AL69" s="76"/>
      <c r="AM69" s="72">
        <f t="shared" si="49"/>
        <v>0</v>
      </c>
      <c r="AN69" s="75"/>
      <c r="AO69" s="76"/>
      <c r="AP69" s="72">
        <f t="shared" si="50"/>
        <v>0</v>
      </c>
      <c r="AQ69" s="75"/>
      <c r="AR69" s="76"/>
      <c r="AS69" s="72">
        <f t="shared" si="51"/>
        <v>0</v>
      </c>
      <c r="AT69" s="75"/>
      <c r="AU69" s="76"/>
      <c r="AV69" s="72">
        <f t="shared" si="52"/>
        <v>0</v>
      </c>
      <c r="AW69" s="75"/>
      <c r="AX69" s="76"/>
      <c r="AY69" s="72">
        <f t="shared" si="53"/>
        <v>0</v>
      </c>
      <c r="AZ69" s="75"/>
      <c r="BA69" s="76"/>
      <c r="BB69" s="72">
        <f t="shared" si="54"/>
        <v>0</v>
      </c>
      <c r="BC69" s="75"/>
      <c r="BD69" s="76"/>
      <c r="BE69" s="72">
        <f t="shared" si="55"/>
        <v>0</v>
      </c>
      <c r="BF69" s="75"/>
      <c r="BG69" s="76"/>
      <c r="BH69" s="72">
        <f t="shared" si="56"/>
        <v>0</v>
      </c>
      <c r="BI69" s="75"/>
      <c r="BJ69" s="76"/>
      <c r="BK69" s="72">
        <f t="shared" si="57"/>
        <v>0</v>
      </c>
      <c r="BL69" s="75"/>
      <c r="BM69" s="76"/>
      <c r="BN69" s="72">
        <f t="shared" si="58"/>
        <v>0</v>
      </c>
      <c r="BO69" s="75"/>
      <c r="BP69" s="76"/>
      <c r="BQ69" s="72">
        <f t="shared" si="59"/>
        <v>0</v>
      </c>
      <c r="BR69" s="75"/>
      <c r="BS69" s="76"/>
    </row>
    <row r="70" spans="1:71" ht="15" customHeight="1">
      <c r="A70" s="118" t="s">
        <v>59</v>
      </c>
      <c r="B70" s="74" t="s">
        <v>157</v>
      </c>
      <c r="C70" s="256"/>
      <c r="D70" s="259">
        <f t="shared" si="60"/>
        <v>0</v>
      </c>
      <c r="E70" s="259">
        <f t="shared" si="61"/>
        <v>0</v>
      </c>
      <c r="F70" s="72">
        <v>0</v>
      </c>
      <c r="G70" s="72"/>
      <c r="H70" s="72"/>
      <c r="I70" s="72"/>
      <c r="J70" s="75"/>
      <c r="K70" s="76"/>
      <c r="L70" s="72">
        <f t="shared" si="40"/>
        <v>0</v>
      </c>
      <c r="M70" s="75"/>
      <c r="N70" s="76"/>
      <c r="O70" s="72">
        <f t="shared" si="41"/>
        <v>0</v>
      </c>
      <c r="P70" s="75"/>
      <c r="Q70" s="76"/>
      <c r="R70" s="72">
        <f t="shared" si="42"/>
        <v>0</v>
      </c>
      <c r="S70" s="75"/>
      <c r="T70" s="76"/>
      <c r="U70" s="72">
        <f t="shared" si="43"/>
        <v>0</v>
      </c>
      <c r="V70" s="75"/>
      <c r="W70" s="76"/>
      <c r="X70" s="72">
        <f t="shared" si="44"/>
        <v>0</v>
      </c>
      <c r="Y70" s="75"/>
      <c r="Z70" s="76"/>
      <c r="AA70" s="72">
        <f t="shared" si="45"/>
        <v>0</v>
      </c>
      <c r="AB70" s="75"/>
      <c r="AC70" s="76"/>
      <c r="AD70" s="72">
        <f t="shared" si="46"/>
        <v>0</v>
      </c>
      <c r="AE70" s="75"/>
      <c r="AF70" s="76"/>
      <c r="AG70" s="72">
        <f t="shared" si="47"/>
        <v>0</v>
      </c>
      <c r="AH70" s="75"/>
      <c r="AI70" s="76"/>
      <c r="AJ70" s="72">
        <f t="shared" si="48"/>
        <v>0</v>
      </c>
      <c r="AK70" s="75"/>
      <c r="AL70" s="76"/>
      <c r="AM70" s="72">
        <f t="shared" si="49"/>
        <v>0</v>
      </c>
      <c r="AN70" s="75"/>
      <c r="AO70" s="76"/>
      <c r="AP70" s="72">
        <f t="shared" si="50"/>
        <v>0</v>
      </c>
      <c r="AQ70" s="75"/>
      <c r="AR70" s="76"/>
      <c r="AS70" s="72">
        <f t="shared" si="51"/>
        <v>0</v>
      </c>
      <c r="AT70" s="75"/>
      <c r="AU70" s="76"/>
      <c r="AV70" s="72">
        <f t="shared" si="52"/>
        <v>0</v>
      </c>
      <c r="AW70" s="75"/>
      <c r="AX70" s="76"/>
      <c r="AY70" s="72">
        <f t="shared" si="53"/>
        <v>0</v>
      </c>
      <c r="AZ70" s="75"/>
      <c r="BA70" s="76"/>
      <c r="BB70" s="72">
        <f t="shared" si="54"/>
        <v>0</v>
      </c>
      <c r="BC70" s="75"/>
      <c r="BD70" s="76"/>
      <c r="BE70" s="72">
        <f t="shared" si="55"/>
        <v>0</v>
      </c>
      <c r="BF70" s="75"/>
      <c r="BG70" s="76"/>
      <c r="BH70" s="72">
        <f t="shared" si="56"/>
        <v>0</v>
      </c>
      <c r="BI70" s="75"/>
      <c r="BJ70" s="76"/>
      <c r="BK70" s="72">
        <f t="shared" si="57"/>
        <v>0</v>
      </c>
      <c r="BL70" s="75"/>
      <c r="BM70" s="76"/>
      <c r="BN70" s="72">
        <f t="shared" si="58"/>
        <v>0</v>
      </c>
      <c r="BO70" s="75"/>
      <c r="BP70" s="76"/>
      <c r="BQ70" s="72">
        <f t="shared" si="59"/>
        <v>0</v>
      </c>
      <c r="BR70" s="75"/>
      <c r="BS70" s="76"/>
    </row>
    <row r="71" spans="1:71" ht="15" customHeight="1">
      <c r="A71" s="118" t="s">
        <v>60</v>
      </c>
      <c r="B71" s="74" t="s">
        <v>158</v>
      </c>
      <c r="C71" s="256"/>
      <c r="D71" s="259">
        <f t="shared" si="60"/>
        <v>0</v>
      </c>
      <c r="E71" s="259">
        <f t="shared" si="61"/>
        <v>0</v>
      </c>
      <c r="F71" s="72">
        <v>0</v>
      </c>
      <c r="G71" s="72"/>
      <c r="H71" s="72"/>
      <c r="I71" s="72"/>
      <c r="J71" s="75"/>
      <c r="K71" s="76"/>
      <c r="L71" s="72">
        <f t="shared" si="40"/>
        <v>0</v>
      </c>
      <c r="M71" s="75"/>
      <c r="N71" s="76"/>
      <c r="O71" s="72">
        <f t="shared" si="41"/>
        <v>0</v>
      </c>
      <c r="P71" s="75"/>
      <c r="Q71" s="76"/>
      <c r="R71" s="72">
        <f t="shared" si="42"/>
        <v>0</v>
      </c>
      <c r="S71" s="75"/>
      <c r="T71" s="76"/>
      <c r="U71" s="72">
        <f t="shared" si="43"/>
        <v>0</v>
      </c>
      <c r="V71" s="75"/>
      <c r="W71" s="76"/>
      <c r="X71" s="72">
        <f t="shared" si="44"/>
        <v>0</v>
      </c>
      <c r="Y71" s="75"/>
      <c r="Z71" s="76"/>
      <c r="AA71" s="72">
        <f t="shared" si="45"/>
        <v>0</v>
      </c>
      <c r="AB71" s="75"/>
      <c r="AC71" s="76"/>
      <c r="AD71" s="72">
        <f t="shared" si="46"/>
        <v>0</v>
      </c>
      <c r="AE71" s="75"/>
      <c r="AF71" s="76"/>
      <c r="AG71" s="72">
        <f t="shared" si="47"/>
        <v>0</v>
      </c>
      <c r="AH71" s="75"/>
      <c r="AI71" s="76"/>
      <c r="AJ71" s="72">
        <f t="shared" si="48"/>
        <v>0</v>
      </c>
      <c r="AK71" s="75"/>
      <c r="AL71" s="76"/>
      <c r="AM71" s="72">
        <f t="shared" si="49"/>
        <v>0</v>
      </c>
      <c r="AN71" s="75"/>
      <c r="AO71" s="76"/>
      <c r="AP71" s="72">
        <f t="shared" si="50"/>
        <v>0</v>
      </c>
      <c r="AQ71" s="75"/>
      <c r="AR71" s="76"/>
      <c r="AS71" s="72">
        <f t="shared" si="51"/>
        <v>0</v>
      </c>
      <c r="AT71" s="75"/>
      <c r="AU71" s="76"/>
      <c r="AV71" s="72">
        <f t="shared" si="52"/>
        <v>0</v>
      </c>
      <c r="AW71" s="75"/>
      <c r="AX71" s="76"/>
      <c r="AY71" s="72">
        <f t="shared" si="53"/>
        <v>0</v>
      </c>
      <c r="AZ71" s="75"/>
      <c r="BA71" s="76"/>
      <c r="BB71" s="72">
        <f t="shared" si="54"/>
        <v>0</v>
      </c>
      <c r="BC71" s="75"/>
      <c r="BD71" s="76"/>
      <c r="BE71" s="72">
        <f t="shared" si="55"/>
        <v>0</v>
      </c>
      <c r="BF71" s="75"/>
      <c r="BG71" s="76"/>
      <c r="BH71" s="72">
        <f t="shared" si="56"/>
        <v>0</v>
      </c>
      <c r="BI71" s="75"/>
      <c r="BJ71" s="76"/>
      <c r="BK71" s="72">
        <f t="shared" si="57"/>
        <v>0</v>
      </c>
      <c r="BL71" s="75"/>
      <c r="BM71" s="76"/>
      <c r="BN71" s="72">
        <f t="shared" si="58"/>
        <v>0</v>
      </c>
      <c r="BO71" s="75"/>
      <c r="BP71" s="76"/>
      <c r="BQ71" s="72">
        <f t="shared" si="59"/>
        <v>0</v>
      </c>
      <c r="BR71" s="75"/>
      <c r="BS71" s="76"/>
    </row>
    <row r="72" spans="1:71" ht="15" customHeight="1">
      <c r="A72" s="118" t="s">
        <v>61</v>
      </c>
      <c r="B72" s="74" t="s">
        <v>159</v>
      </c>
      <c r="C72" s="256"/>
      <c r="D72" s="259">
        <f t="shared" si="60"/>
        <v>0</v>
      </c>
      <c r="E72" s="259">
        <f t="shared" si="61"/>
        <v>0</v>
      </c>
      <c r="F72" s="72">
        <v>0</v>
      </c>
      <c r="G72" s="72"/>
      <c r="H72" s="72"/>
      <c r="I72" s="72"/>
      <c r="J72" s="75"/>
      <c r="K72" s="76"/>
      <c r="L72" s="72">
        <f t="shared" si="40"/>
        <v>0</v>
      </c>
      <c r="M72" s="75"/>
      <c r="N72" s="76"/>
      <c r="O72" s="72">
        <f t="shared" si="41"/>
        <v>0</v>
      </c>
      <c r="P72" s="75"/>
      <c r="Q72" s="76"/>
      <c r="R72" s="72">
        <f t="shared" si="42"/>
        <v>0</v>
      </c>
      <c r="S72" s="75"/>
      <c r="T72" s="76"/>
      <c r="U72" s="72">
        <f t="shared" si="43"/>
        <v>0</v>
      </c>
      <c r="V72" s="75"/>
      <c r="W72" s="76"/>
      <c r="X72" s="72">
        <f t="shared" si="44"/>
        <v>0</v>
      </c>
      <c r="Y72" s="75"/>
      <c r="Z72" s="76"/>
      <c r="AA72" s="72">
        <f t="shared" si="45"/>
        <v>0</v>
      </c>
      <c r="AB72" s="75"/>
      <c r="AC72" s="76"/>
      <c r="AD72" s="72">
        <f t="shared" si="46"/>
        <v>0</v>
      </c>
      <c r="AE72" s="75"/>
      <c r="AF72" s="76"/>
      <c r="AG72" s="72">
        <f t="shared" si="47"/>
        <v>0</v>
      </c>
      <c r="AH72" s="75"/>
      <c r="AI72" s="76"/>
      <c r="AJ72" s="72">
        <f t="shared" si="48"/>
        <v>0</v>
      </c>
      <c r="AK72" s="75"/>
      <c r="AL72" s="76"/>
      <c r="AM72" s="72">
        <f t="shared" si="49"/>
        <v>0</v>
      </c>
      <c r="AN72" s="75"/>
      <c r="AO72" s="76"/>
      <c r="AP72" s="72">
        <f t="shared" si="50"/>
        <v>0</v>
      </c>
      <c r="AQ72" s="75"/>
      <c r="AR72" s="76"/>
      <c r="AS72" s="72">
        <f t="shared" si="51"/>
        <v>0</v>
      </c>
      <c r="AT72" s="75"/>
      <c r="AU72" s="76"/>
      <c r="AV72" s="72">
        <f t="shared" si="52"/>
        <v>0</v>
      </c>
      <c r="AW72" s="75"/>
      <c r="AX72" s="76"/>
      <c r="AY72" s="72">
        <f t="shared" si="53"/>
        <v>0</v>
      </c>
      <c r="AZ72" s="75"/>
      <c r="BA72" s="76"/>
      <c r="BB72" s="72">
        <f t="shared" si="54"/>
        <v>0</v>
      </c>
      <c r="BC72" s="75"/>
      <c r="BD72" s="76"/>
      <c r="BE72" s="72">
        <f t="shared" si="55"/>
        <v>0</v>
      </c>
      <c r="BF72" s="75"/>
      <c r="BG72" s="76"/>
      <c r="BH72" s="72">
        <f t="shared" si="56"/>
        <v>0</v>
      </c>
      <c r="BI72" s="75"/>
      <c r="BJ72" s="76"/>
      <c r="BK72" s="72">
        <f t="shared" si="57"/>
        <v>0</v>
      </c>
      <c r="BL72" s="75"/>
      <c r="BM72" s="76"/>
      <c r="BN72" s="72">
        <f t="shared" si="58"/>
        <v>0</v>
      </c>
      <c r="BO72" s="75"/>
      <c r="BP72" s="76"/>
      <c r="BQ72" s="72">
        <f t="shared" si="59"/>
        <v>0</v>
      </c>
      <c r="BR72" s="75"/>
      <c r="BS72" s="76"/>
    </row>
    <row r="73" spans="1:71" ht="15" customHeight="1">
      <c r="A73" s="118" t="s">
        <v>62</v>
      </c>
      <c r="B73" s="74" t="s">
        <v>160</v>
      </c>
      <c r="C73" s="256"/>
      <c r="D73" s="259">
        <f t="shared" si="60"/>
        <v>0</v>
      </c>
      <c r="E73" s="259">
        <f t="shared" si="61"/>
        <v>0</v>
      </c>
      <c r="F73" s="72">
        <v>0</v>
      </c>
      <c r="G73" s="72"/>
      <c r="H73" s="72"/>
      <c r="I73" s="72"/>
      <c r="J73" s="75"/>
      <c r="K73" s="76"/>
      <c r="L73" s="72">
        <f t="shared" si="40"/>
        <v>0</v>
      </c>
      <c r="M73" s="75"/>
      <c r="N73" s="76"/>
      <c r="O73" s="72">
        <f t="shared" si="41"/>
        <v>0</v>
      </c>
      <c r="P73" s="75"/>
      <c r="Q73" s="76"/>
      <c r="R73" s="72">
        <f t="shared" si="42"/>
        <v>0</v>
      </c>
      <c r="S73" s="75"/>
      <c r="T73" s="76"/>
      <c r="U73" s="72">
        <f t="shared" si="43"/>
        <v>0</v>
      </c>
      <c r="V73" s="75"/>
      <c r="W73" s="76"/>
      <c r="X73" s="72">
        <f t="shared" si="44"/>
        <v>0</v>
      </c>
      <c r="Y73" s="75"/>
      <c r="Z73" s="76"/>
      <c r="AA73" s="72">
        <f t="shared" si="45"/>
        <v>0</v>
      </c>
      <c r="AB73" s="75"/>
      <c r="AC73" s="76"/>
      <c r="AD73" s="72">
        <f t="shared" si="46"/>
        <v>0</v>
      </c>
      <c r="AE73" s="75"/>
      <c r="AF73" s="76"/>
      <c r="AG73" s="72">
        <f t="shared" si="47"/>
        <v>0</v>
      </c>
      <c r="AH73" s="75"/>
      <c r="AI73" s="76"/>
      <c r="AJ73" s="72">
        <f t="shared" si="48"/>
        <v>0</v>
      </c>
      <c r="AK73" s="75"/>
      <c r="AL73" s="76"/>
      <c r="AM73" s="72">
        <f t="shared" si="49"/>
        <v>0</v>
      </c>
      <c r="AN73" s="75"/>
      <c r="AO73" s="76"/>
      <c r="AP73" s="72">
        <f t="shared" si="50"/>
        <v>0</v>
      </c>
      <c r="AQ73" s="75"/>
      <c r="AR73" s="76"/>
      <c r="AS73" s="72">
        <f t="shared" si="51"/>
        <v>0</v>
      </c>
      <c r="AT73" s="75"/>
      <c r="AU73" s="76"/>
      <c r="AV73" s="72">
        <f t="shared" si="52"/>
        <v>0</v>
      </c>
      <c r="AW73" s="75"/>
      <c r="AX73" s="76"/>
      <c r="AY73" s="72">
        <f t="shared" si="53"/>
        <v>0</v>
      </c>
      <c r="AZ73" s="75"/>
      <c r="BA73" s="76"/>
      <c r="BB73" s="72">
        <f t="shared" si="54"/>
        <v>0</v>
      </c>
      <c r="BC73" s="75"/>
      <c r="BD73" s="76"/>
      <c r="BE73" s="72">
        <f t="shared" si="55"/>
        <v>0</v>
      </c>
      <c r="BF73" s="75"/>
      <c r="BG73" s="76"/>
      <c r="BH73" s="72">
        <f t="shared" si="56"/>
        <v>0</v>
      </c>
      <c r="BI73" s="75"/>
      <c r="BJ73" s="76"/>
      <c r="BK73" s="72">
        <f t="shared" si="57"/>
        <v>0</v>
      </c>
      <c r="BL73" s="75"/>
      <c r="BM73" s="76"/>
      <c r="BN73" s="72">
        <f t="shared" si="58"/>
        <v>0</v>
      </c>
      <c r="BO73" s="75"/>
      <c r="BP73" s="76"/>
      <c r="BQ73" s="72">
        <f t="shared" si="59"/>
        <v>0</v>
      </c>
      <c r="BR73" s="75"/>
      <c r="BS73" s="76"/>
    </row>
    <row r="74" spans="1:71" ht="17.25" customHeight="1">
      <c r="A74" s="118" t="s">
        <v>63</v>
      </c>
      <c r="B74" s="237" t="s">
        <v>161</v>
      </c>
      <c r="C74" s="256"/>
      <c r="D74" s="259">
        <f t="shared" si="60"/>
        <v>0</v>
      </c>
      <c r="E74" s="259">
        <f t="shared" si="61"/>
        <v>0</v>
      </c>
      <c r="F74" s="72">
        <v>0</v>
      </c>
      <c r="G74" s="72"/>
      <c r="H74" s="72"/>
      <c r="I74" s="72"/>
      <c r="J74" s="75"/>
      <c r="K74" s="76"/>
      <c r="L74" s="72">
        <f t="shared" si="40"/>
        <v>0</v>
      </c>
      <c r="M74" s="75"/>
      <c r="N74" s="76"/>
      <c r="O74" s="72">
        <f t="shared" si="41"/>
        <v>0</v>
      </c>
      <c r="P74" s="75"/>
      <c r="Q74" s="76"/>
      <c r="R74" s="72">
        <f t="shared" si="42"/>
        <v>0</v>
      </c>
      <c r="S74" s="75"/>
      <c r="T74" s="76"/>
      <c r="U74" s="72">
        <f t="shared" si="43"/>
        <v>0</v>
      </c>
      <c r="V74" s="75"/>
      <c r="W74" s="76"/>
      <c r="X74" s="72">
        <f t="shared" si="44"/>
        <v>0</v>
      </c>
      <c r="Y74" s="75"/>
      <c r="Z74" s="76"/>
      <c r="AA74" s="72">
        <f t="shared" si="45"/>
        <v>0</v>
      </c>
      <c r="AB74" s="75"/>
      <c r="AC74" s="76"/>
      <c r="AD74" s="72">
        <f t="shared" si="46"/>
        <v>0</v>
      </c>
      <c r="AE74" s="75"/>
      <c r="AF74" s="76"/>
      <c r="AG74" s="72">
        <f t="shared" si="47"/>
        <v>0</v>
      </c>
      <c r="AH74" s="75"/>
      <c r="AI74" s="76"/>
      <c r="AJ74" s="72">
        <f t="shared" si="48"/>
        <v>0</v>
      </c>
      <c r="AK74" s="75"/>
      <c r="AL74" s="76"/>
      <c r="AM74" s="72">
        <f t="shared" si="49"/>
        <v>0</v>
      </c>
      <c r="AN74" s="75"/>
      <c r="AO74" s="76"/>
      <c r="AP74" s="72">
        <f t="shared" si="50"/>
        <v>0</v>
      </c>
      <c r="AQ74" s="75"/>
      <c r="AR74" s="76"/>
      <c r="AS74" s="72">
        <f t="shared" si="51"/>
        <v>0</v>
      </c>
      <c r="AT74" s="75"/>
      <c r="AU74" s="76"/>
      <c r="AV74" s="72">
        <f t="shared" si="52"/>
        <v>0</v>
      </c>
      <c r="AW74" s="75"/>
      <c r="AX74" s="76"/>
      <c r="AY74" s="72">
        <f t="shared" si="53"/>
        <v>0</v>
      </c>
      <c r="AZ74" s="75"/>
      <c r="BA74" s="76"/>
      <c r="BB74" s="72">
        <f t="shared" si="54"/>
        <v>0</v>
      </c>
      <c r="BC74" s="75"/>
      <c r="BD74" s="76"/>
      <c r="BE74" s="72">
        <f t="shared" si="55"/>
        <v>0</v>
      </c>
      <c r="BF74" s="75"/>
      <c r="BG74" s="76"/>
      <c r="BH74" s="72">
        <f t="shared" si="56"/>
        <v>0</v>
      </c>
      <c r="BI74" s="75"/>
      <c r="BJ74" s="76"/>
      <c r="BK74" s="72">
        <f t="shared" si="57"/>
        <v>0</v>
      </c>
      <c r="BL74" s="75"/>
      <c r="BM74" s="76"/>
      <c r="BN74" s="72">
        <f t="shared" si="58"/>
        <v>0</v>
      </c>
      <c r="BO74" s="75"/>
      <c r="BP74" s="76"/>
      <c r="BQ74" s="72">
        <f t="shared" si="59"/>
        <v>0</v>
      </c>
      <c r="BR74" s="75"/>
      <c r="BS74" s="76"/>
    </row>
    <row r="75" spans="1:71" ht="15" customHeight="1">
      <c r="A75" s="118" t="s">
        <v>64</v>
      </c>
      <c r="B75" s="74" t="s">
        <v>162</v>
      </c>
      <c r="C75" s="256"/>
      <c r="D75" s="259">
        <f t="shared" si="60"/>
        <v>0</v>
      </c>
      <c r="E75" s="259">
        <f t="shared" si="61"/>
        <v>0</v>
      </c>
      <c r="F75" s="72">
        <v>0</v>
      </c>
      <c r="G75" s="72"/>
      <c r="H75" s="72"/>
      <c r="I75" s="72"/>
      <c r="J75" s="75"/>
      <c r="K75" s="76"/>
      <c r="L75" s="72">
        <f t="shared" si="40"/>
        <v>0</v>
      </c>
      <c r="M75" s="75"/>
      <c r="N75" s="76"/>
      <c r="O75" s="72">
        <f t="shared" si="41"/>
        <v>0</v>
      </c>
      <c r="P75" s="75"/>
      <c r="Q75" s="76"/>
      <c r="R75" s="72">
        <f t="shared" si="42"/>
        <v>0</v>
      </c>
      <c r="S75" s="75"/>
      <c r="T75" s="76"/>
      <c r="U75" s="72">
        <f t="shared" si="43"/>
        <v>0</v>
      </c>
      <c r="V75" s="75"/>
      <c r="W75" s="76"/>
      <c r="X75" s="72">
        <f t="shared" si="44"/>
        <v>0</v>
      </c>
      <c r="Y75" s="75"/>
      <c r="Z75" s="76"/>
      <c r="AA75" s="72">
        <f t="shared" si="45"/>
        <v>0</v>
      </c>
      <c r="AB75" s="75"/>
      <c r="AC75" s="76"/>
      <c r="AD75" s="72">
        <f t="shared" si="46"/>
        <v>0</v>
      </c>
      <c r="AE75" s="75"/>
      <c r="AF75" s="76"/>
      <c r="AG75" s="72">
        <f t="shared" si="47"/>
        <v>0</v>
      </c>
      <c r="AH75" s="75"/>
      <c r="AI75" s="76"/>
      <c r="AJ75" s="72">
        <f t="shared" si="48"/>
        <v>0</v>
      </c>
      <c r="AK75" s="75"/>
      <c r="AL75" s="76"/>
      <c r="AM75" s="72">
        <f t="shared" si="49"/>
        <v>0</v>
      </c>
      <c r="AN75" s="75"/>
      <c r="AO75" s="76"/>
      <c r="AP75" s="72">
        <f t="shared" si="50"/>
        <v>0</v>
      </c>
      <c r="AQ75" s="75"/>
      <c r="AR75" s="76"/>
      <c r="AS75" s="72">
        <f t="shared" si="51"/>
        <v>0</v>
      </c>
      <c r="AT75" s="75"/>
      <c r="AU75" s="76"/>
      <c r="AV75" s="72">
        <f t="shared" si="52"/>
        <v>0</v>
      </c>
      <c r="AW75" s="75"/>
      <c r="AX75" s="76"/>
      <c r="AY75" s="72">
        <f t="shared" si="53"/>
        <v>0</v>
      </c>
      <c r="AZ75" s="75"/>
      <c r="BA75" s="76"/>
      <c r="BB75" s="72">
        <f t="shared" si="54"/>
        <v>0</v>
      </c>
      <c r="BC75" s="75"/>
      <c r="BD75" s="76"/>
      <c r="BE75" s="72">
        <f t="shared" si="55"/>
        <v>0</v>
      </c>
      <c r="BF75" s="75"/>
      <c r="BG75" s="76"/>
      <c r="BH75" s="72">
        <f t="shared" si="56"/>
        <v>0</v>
      </c>
      <c r="BI75" s="75"/>
      <c r="BJ75" s="76"/>
      <c r="BK75" s="72">
        <f t="shared" si="57"/>
        <v>0</v>
      </c>
      <c r="BL75" s="75"/>
      <c r="BM75" s="76"/>
      <c r="BN75" s="72">
        <f t="shared" si="58"/>
        <v>0</v>
      </c>
      <c r="BO75" s="75"/>
      <c r="BP75" s="76"/>
      <c r="BQ75" s="72">
        <f t="shared" si="59"/>
        <v>0</v>
      </c>
      <c r="BR75" s="75"/>
      <c r="BS75" s="76"/>
    </row>
    <row r="76" spans="1:71" ht="15" thickBot="1">
      <c r="A76" s="119"/>
      <c r="B76" s="120" t="s">
        <v>163</v>
      </c>
      <c r="C76" s="260">
        <f>+D76+E76</f>
        <v>761203.2</v>
      </c>
      <c r="D76" s="260">
        <f>+D6+D17+D32+D36+D30</f>
        <v>692510.6181</v>
      </c>
      <c r="E76" s="260">
        <f>+E6+E17+E32+E36+E30</f>
        <v>68692.5819</v>
      </c>
      <c r="F76" s="82">
        <v>761203.6580425</v>
      </c>
      <c r="G76" s="72"/>
      <c r="H76" s="72"/>
      <c r="I76" s="82"/>
      <c r="J76" s="82"/>
      <c r="K76" s="82"/>
      <c r="L76" s="82">
        <f>+M76+N76</f>
        <v>0</v>
      </c>
      <c r="M76" s="82">
        <f>+M6+M17+M32+M36</f>
        <v>0</v>
      </c>
      <c r="N76" s="82">
        <f>+N6+N17+N32+N36</f>
        <v>0</v>
      </c>
      <c r="O76" s="82">
        <f>+P76+Q76</f>
        <v>0</v>
      </c>
      <c r="P76" s="82">
        <f>+P6+P17+P32+P36</f>
        <v>0</v>
      </c>
      <c r="Q76" s="82">
        <f>+Q6+Q17+Q32+Q36</f>
        <v>0</v>
      </c>
      <c r="R76" s="82">
        <f>+S76+T76</f>
        <v>0</v>
      </c>
      <c r="S76" s="82">
        <f>+S6+S17+S32+S36</f>
        <v>0</v>
      </c>
      <c r="T76" s="82">
        <f>+T6+T17+T32+T36</f>
        <v>0</v>
      </c>
      <c r="U76" s="82">
        <f>+V76+W76</f>
        <v>0</v>
      </c>
      <c r="V76" s="82">
        <f>+V6+V17+V32+V36</f>
        <v>0</v>
      </c>
      <c r="W76" s="82">
        <f>+W6+W17+W32+W36</f>
        <v>0</v>
      </c>
      <c r="X76" s="82">
        <f>+Y76+Z76</f>
        <v>0</v>
      </c>
      <c r="Y76" s="82">
        <f>+Y6+Y17+Y32+Y36</f>
        <v>0</v>
      </c>
      <c r="Z76" s="82">
        <f>+Z6+Z17+Z32+Z36</f>
        <v>0</v>
      </c>
      <c r="AA76" s="82">
        <f>+AB76+AC76</f>
        <v>0</v>
      </c>
      <c r="AB76" s="82">
        <f>+AB6+AB17+AB32+AB36</f>
        <v>0</v>
      </c>
      <c r="AC76" s="82">
        <f>+AC6+AC17+AC32+AC36</f>
        <v>0</v>
      </c>
      <c r="AD76" s="82">
        <f>+AE76+AF76</f>
        <v>0</v>
      </c>
      <c r="AE76" s="82">
        <f>+AE6+AE17+AE32+AE36</f>
        <v>0</v>
      </c>
      <c r="AF76" s="82">
        <f>+AF6+AF17+AF32+AF36</f>
        <v>0</v>
      </c>
      <c r="AG76" s="82">
        <f>+AH76+AI76</f>
        <v>0</v>
      </c>
      <c r="AH76" s="82">
        <f>+AH6+AH17+AH32+AH36</f>
        <v>0</v>
      </c>
      <c r="AI76" s="82">
        <f>+AI6+AI17+AI32+AI36</f>
        <v>0</v>
      </c>
      <c r="AJ76" s="82">
        <f>+AK76+AL76</f>
        <v>0</v>
      </c>
      <c r="AK76" s="82">
        <f>+AK6+AK17+AK32+AK36</f>
        <v>0</v>
      </c>
      <c r="AL76" s="82">
        <f>+AL6+AL17+AL32+AL36</f>
        <v>0</v>
      </c>
      <c r="AM76" s="82">
        <f>+AN76+AO76</f>
        <v>0</v>
      </c>
      <c r="AN76" s="82">
        <f>+AN6+AN17+AN32+AN36</f>
        <v>0</v>
      </c>
      <c r="AO76" s="82">
        <f>+AO6+AO17+AO32+AO36</f>
        <v>0</v>
      </c>
      <c r="AP76" s="82">
        <f>+AQ76+AR76</f>
        <v>0</v>
      </c>
      <c r="AQ76" s="82">
        <f>+AQ6+AQ17+AQ32+AQ36</f>
        <v>0</v>
      </c>
      <c r="AR76" s="82">
        <f>+AR6+AR17+AR32+AR36</f>
        <v>0</v>
      </c>
      <c r="AS76" s="82">
        <f>+AT76+AU76</f>
        <v>0</v>
      </c>
      <c r="AT76" s="82">
        <f>+AT6+AT17+AT32+AT36</f>
        <v>0</v>
      </c>
      <c r="AU76" s="82">
        <f>+AU6+AU17+AU32+AU36</f>
        <v>0</v>
      </c>
      <c r="AV76" s="82">
        <f>+AW76+AX76</f>
        <v>0</v>
      </c>
      <c r="AW76" s="82">
        <f>+AW6+AW17+AW32+AW36</f>
        <v>0</v>
      </c>
      <c r="AX76" s="82">
        <f>+AX6+AX17+AX32+AX36</f>
        <v>0</v>
      </c>
      <c r="AY76" s="82">
        <f>+AZ76+BA76</f>
        <v>0</v>
      </c>
      <c r="AZ76" s="82">
        <f>+AZ6+AZ17+AZ32+AZ36</f>
        <v>0</v>
      </c>
      <c r="BA76" s="82">
        <f>+BA6+BA17+BA32+BA36</f>
        <v>0</v>
      </c>
      <c r="BB76" s="82">
        <f>+BC76+BD76</f>
        <v>0</v>
      </c>
      <c r="BC76" s="82">
        <f>+BC6+BC17+BC32+BC36</f>
        <v>0</v>
      </c>
      <c r="BD76" s="82">
        <f>+BD6+BD17+BD32+BD36</f>
        <v>0</v>
      </c>
      <c r="BE76" s="82">
        <f>+BF76+BG76</f>
        <v>0</v>
      </c>
      <c r="BF76" s="82">
        <f>+BF6+BF17+BF32+BF36</f>
        <v>0</v>
      </c>
      <c r="BG76" s="82">
        <f>+BG6+BG17+BG32+BG36</f>
        <v>0</v>
      </c>
      <c r="BH76" s="82">
        <f>+BI76+BJ76</f>
        <v>0</v>
      </c>
      <c r="BI76" s="82">
        <f>+BI6+BI17+BI32+BI36</f>
        <v>0</v>
      </c>
      <c r="BJ76" s="82">
        <f>+BJ6+BJ17+BJ32+BJ36</f>
        <v>0</v>
      </c>
      <c r="BK76" s="82">
        <f>+BL76+BM76</f>
        <v>0</v>
      </c>
      <c r="BL76" s="82">
        <f>+BL6+BL17+BL32+BL36</f>
        <v>0</v>
      </c>
      <c r="BM76" s="82">
        <f>+BM6+BM17+BM32+BM36</f>
        <v>0</v>
      </c>
      <c r="BN76" s="82">
        <f>+BO76+BP76</f>
        <v>0</v>
      </c>
      <c r="BO76" s="82">
        <f>+BO6+BO17+BO32+BO36</f>
        <v>0</v>
      </c>
      <c r="BP76" s="82">
        <f>+BP6+BP17+BP32+BP36</f>
        <v>0</v>
      </c>
      <c r="BQ76" s="82">
        <f>+BR76+BS76</f>
        <v>0</v>
      </c>
      <c r="BR76" s="82">
        <f>+BR6+BR17+BR32+BR36</f>
        <v>0</v>
      </c>
      <c r="BS76" s="82">
        <f>+BS6+BS17+BS32+BS36</f>
        <v>0</v>
      </c>
    </row>
    <row r="77" spans="1:71" ht="12.75">
      <c r="A77" s="83"/>
      <c r="B77" s="84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</row>
    <row r="78" spans="1:71" ht="12.75">
      <c r="A78" s="83"/>
      <c r="B78" s="84"/>
      <c r="D78" s="85"/>
      <c r="E78" s="85"/>
      <c r="F78" s="85">
        <v>761203.6580425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</row>
    <row r="79" spans="1:71" ht="15.75">
      <c r="A79" s="83"/>
      <c r="B79" s="87" t="s">
        <v>164</v>
      </c>
      <c r="C79" s="121"/>
      <c r="D79" s="287" t="s">
        <v>175</v>
      </c>
      <c r="E79" s="287"/>
      <c r="F79" s="100"/>
      <c r="G79" s="89"/>
      <c r="H79" s="100"/>
      <c r="I79" s="100"/>
      <c r="J79" s="89"/>
      <c r="K79" s="90"/>
      <c r="L79" s="90"/>
      <c r="M79" s="89"/>
      <c r="N79" s="90"/>
      <c r="O79" s="90"/>
      <c r="P79" s="89"/>
      <c r="Q79" s="90"/>
      <c r="R79" s="90"/>
      <c r="S79" s="89"/>
      <c r="T79" s="90"/>
      <c r="U79" s="90"/>
      <c r="V79" s="89"/>
      <c r="W79" s="90"/>
      <c r="X79" s="90"/>
      <c r="Y79" s="89"/>
      <c r="Z79" s="90"/>
      <c r="AA79" s="90"/>
      <c r="AB79" s="89"/>
      <c r="AC79" s="90"/>
      <c r="AD79" s="90"/>
      <c r="AE79" s="89"/>
      <c r="AF79" s="90"/>
      <c r="AG79" s="90"/>
      <c r="AH79" s="89"/>
      <c r="AI79" s="90"/>
      <c r="AJ79" s="90"/>
      <c r="AK79" s="89"/>
      <c r="AL79" s="90"/>
      <c r="AM79" s="90"/>
      <c r="AN79" s="89"/>
      <c r="AO79" s="90"/>
      <c r="AP79" s="90"/>
      <c r="AQ79" s="89"/>
      <c r="AR79" s="90"/>
      <c r="AS79" s="90"/>
      <c r="AT79" s="89"/>
      <c r="AU79" s="90"/>
      <c r="AV79" s="90"/>
      <c r="AW79" s="89"/>
      <c r="AX79" s="90"/>
      <c r="AY79" s="90"/>
      <c r="AZ79" s="89"/>
      <c r="BA79" s="90"/>
      <c r="BB79" s="90"/>
      <c r="BC79" s="89"/>
      <c r="BD79" s="90"/>
      <c r="BE79" s="90"/>
      <c r="BF79" s="89"/>
      <c r="BG79" s="90"/>
      <c r="BH79" s="90"/>
      <c r="BI79" s="89"/>
      <c r="BJ79" s="90"/>
      <c r="BK79" s="90"/>
      <c r="BL79" s="89"/>
      <c r="BM79" s="90"/>
      <c r="BN79" s="90"/>
      <c r="BO79" s="89"/>
      <c r="BP79" s="90"/>
      <c r="BQ79" s="90"/>
      <c r="BR79" s="89"/>
      <c r="BS79" s="90"/>
    </row>
    <row r="80" spans="1:71" ht="15.75">
      <c r="A80" s="83"/>
      <c r="B80" s="87"/>
      <c r="C80" s="58" t="s">
        <v>166</v>
      </c>
      <c r="D80" s="122"/>
      <c r="E80" s="255" t="s">
        <v>167</v>
      </c>
      <c r="F80" s="261"/>
      <c r="G80" s="89"/>
      <c r="H80" s="261"/>
      <c r="I80" s="261"/>
      <c r="J80" s="89"/>
      <c r="K80" s="92" t="s">
        <v>4</v>
      </c>
      <c r="L80" s="92" t="s">
        <v>3</v>
      </c>
      <c r="M80" s="89"/>
      <c r="N80" s="92" t="s">
        <v>4</v>
      </c>
      <c r="O80" s="92" t="s">
        <v>3</v>
      </c>
      <c r="P80" s="89"/>
      <c r="Q80" s="92" t="s">
        <v>4</v>
      </c>
      <c r="R80" s="92" t="s">
        <v>3</v>
      </c>
      <c r="S80" s="89"/>
      <c r="T80" s="92" t="s">
        <v>4</v>
      </c>
      <c r="U80" s="92" t="s">
        <v>3</v>
      </c>
      <c r="V80" s="89"/>
      <c r="W80" s="92" t="s">
        <v>4</v>
      </c>
      <c r="X80" s="92" t="s">
        <v>3</v>
      </c>
      <c r="Y80" s="89"/>
      <c r="Z80" s="92" t="s">
        <v>4</v>
      </c>
      <c r="AA80" s="92" t="s">
        <v>3</v>
      </c>
      <c r="AB80" s="89"/>
      <c r="AC80" s="92" t="s">
        <v>4</v>
      </c>
      <c r="AD80" s="92" t="s">
        <v>3</v>
      </c>
      <c r="AE80" s="89"/>
      <c r="AF80" s="92" t="s">
        <v>4</v>
      </c>
      <c r="AG80" s="92" t="s">
        <v>3</v>
      </c>
      <c r="AH80" s="89"/>
      <c r="AI80" s="92" t="s">
        <v>4</v>
      </c>
      <c r="AJ80" s="92" t="s">
        <v>3</v>
      </c>
      <c r="AK80" s="89"/>
      <c r="AL80" s="92" t="s">
        <v>4</v>
      </c>
      <c r="AM80" s="92" t="s">
        <v>3</v>
      </c>
      <c r="AN80" s="89"/>
      <c r="AO80" s="92" t="s">
        <v>4</v>
      </c>
      <c r="AP80" s="92" t="s">
        <v>3</v>
      </c>
      <c r="AQ80" s="89"/>
      <c r="AR80" s="92" t="s">
        <v>4</v>
      </c>
      <c r="AS80" s="92" t="s">
        <v>3</v>
      </c>
      <c r="AT80" s="89"/>
      <c r="AU80" s="92" t="s">
        <v>4</v>
      </c>
      <c r="AV80" s="92" t="s">
        <v>3</v>
      </c>
      <c r="AW80" s="89"/>
      <c r="AX80" s="92" t="s">
        <v>4</v>
      </c>
      <c r="AY80" s="92" t="s">
        <v>3</v>
      </c>
      <c r="AZ80" s="89"/>
      <c r="BA80" s="92" t="s">
        <v>4</v>
      </c>
      <c r="BB80" s="92" t="s">
        <v>3</v>
      </c>
      <c r="BC80" s="89"/>
      <c r="BD80" s="92" t="s">
        <v>4</v>
      </c>
      <c r="BE80" s="92" t="s">
        <v>3</v>
      </c>
      <c r="BF80" s="89"/>
      <c r="BG80" s="92" t="s">
        <v>4</v>
      </c>
      <c r="BH80" s="92" t="s">
        <v>3</v>
      </c>
      <c r="BI80" s="89"/>
      <c r="BJ80" s="92" t="s">
        <v>4</v>
      </c>
      <c r="BK80" s="92" t="s">
        <v>3</v>
      </c>
      <c r="BL80" s="89"/>
      <c r="BM80" s="92" t="s">
        <v>4</v>
      </c>
      <c r="BN80" s="92" t="s">
        <v>3</v>
      </c>
      <c r="BO80" s="89"/>
      <c r="BP80" s="92" t="s">
        <v>4</v>
      </c>
      <c r="BQ80" s="92" t="s">
        <v>3</v>
      </c>
      <c r="BR80" s="89"/>
      <c r="BS80" s="92" t="s">
        <v>4</v>
      </c>
    </row>
    <row r="81" spans="1:71" ht="15.75">
      <c r="A81" s="83"/>
      <c r="B81" s="87"/>
      <c r="C81" s="93"/>
      <c r="D81" s="122"/>
      <c r="E81" s="56"/>
      <c r="F81" s="262"/>
      <c r="G81" s="89"/>
      <c r="H81" s="262"/>
      <c r="I81" s="262"/>
      <c r="J81" s="89"/>
      <c r="K81" s="94"/>
      <c r="L81" s="94"/>
      <c r="M81" s="89"/>
      <c r="N81" s="94"/>
      <c r="O81" s="94"/>
      <c r="P81" s="89"/>
      <c r="Q81" s="94"/>
      <c r="R81" s="94"/>
      <c r="S81" s="89"/>
      <c r="T81" s="94"/>
      <c r="U81" s="94"/>
      <c r="V81" s="89"/>
      <c r="W81" s="94"/>
      <c r="X81" s="94"/>
      <c r="Y81" s="89"/>
      <c r="Z81" s="94"/>
      <c r="AA81" s="94"/>
      <c r="AB81" s="89"/>
      <c r="AC81" s="94"/>
      <c r="AD81" s="94"/>
      <c r="AE81" s="89"/>
      <c r="AF81" s="94"/>
      <c r="AG81" s="94"/>
      <c r="AH81" s="89"/>
      <c r="AI81" s="94"/>
      <c r="AJ81" s="94"/>
      <c r="AK81" s="89"/>
      <c r="AL81" s="94"/>
      <c r="AM81" s="94"/>
      <c r="AN81" s="89"/>
      <c r="AO81" s="94"/>
      <c r="AP81" s="94"/>
      <c r="AQ81" s="89"/>
      <c r="AR81" s="94"/>
      <c r="AS81" s="94"/>
      <c r="AT81" s="89"/>
      <c r="AU81" s="94"/>
      <c r="AV81" s="94"/>
      <c r="AW81" s="89"/>
      <c r="AX81" s="94"/>
      <c r="AY81" s="94"/>
      <c r="AZ81" s="89"/>
      <c r="BA81" s="94"/>
      <c r="BB81" s="94"/>
      <c r="BC81" s="89"/>
      <c r="BD81" s="94"/>
      <c r="BE81" s="94"/>
      <c r="BF81" s="89"/>
      <c r="BG81" s="94"/>
      <c r="BH81" s="94"/>
      <c r="BI81" s="89"/>
      <c r="BJ81" s="94"/>
      <c r="BK81" s="94"/>
      <c r="BL81" s="89"/>
      <c r="BM81" s="94"/>
      <c r="BN81" s="94"/>
      <c r="BO81" s="89"/>
      <c r="BP81" s="94"/>
      <c r="BQ81" s="94"/>
      <c r="BR81" s="89"/>
      <c r="BS81" s="94"/>
    </row>
    <row r="82" spans="1:71" ht="15.75">
      <c r="A82" s="83"/>
      <c r="B82" s="87" t="s">
        <v>165</v>
      </c>
      <c r="C82" s="95"/>
      <c r="D82" s="286" t="s">
        <v>176</v>
      </c>
      <c r="E82" s="286"/>
      <c r="F82" s="262"/>
      <c r="G82" s="89"/>
      <c r="H82" s="262"/>
      <c r="I82" s="262"/>
      <c r="J82" s="89"/>
      <c r="K82" s="97"/>
      <c r="L82" s="97"/>
      <c r="M82" s="89"/>
      <c r="N82" s="97"/>
      <c r="O82" s="97"/>
      <c r="P82" s="89"/>
      <c r="Q82" s="97"/>
      <c r="R82" s="97"/>
      <c r="S82" s="89"/>
      <c r="T82" s="97"/>
      <c r="U82" s="97"/>
      <c r="V82" s="89"/>
      <c r="W82" s="97"/>
      <c r="X82" s="97"/>
      <c r="Y82" s="89"/>
      <c r="Z82" s="97"/>
      <c r="AA82" s="97"/>
      <c r="AB82" s="89"/>
      <c r="AC82" s="97"/>
      <c r="AD82" s="97"/>
      <c r="AE82" s="89"/>
      <c r="AF82" s="97"/>
      <c r="AG82" s="97"/>
      <c r="AH82" s="89"/>
      <c r="AI82" s="97"/>
      <c r="AJ82" s="97"/>
      <c r="AK82" s="89"/>
      <c r="AL82" s="97"/>
      <c r="AM82" s="97"/>
      <c r="AN82" s="89"/>
      <c r="AO82" s="97"/>
      <c r="AP82" s="97"/>
      <c r="AQ82" s="89"/>
      <c r="AR82" s="97"/>
      <c r="AS82" s="97"/>
      <c r="AT82" s="89"/>
      <c r="AU82" s="97"/>
      <c r="AV82" s="97"/>
      <c r="AW82" s="89"/>
      <c r="AX82" s="97"/>
      <c r="AY82" s="97"/>
      <c r="AZ82" s="89"/>
      <c r="BA82" s="97"/>
      <c r="BB82" s="97"/>
      <c r="BC82" s="89"/>
      <c r="BD82" s="97"/>
      <c r="BE82" s="97"/>
      <c r="BF82" s="89"/>
      <c r="BG82" s="97"/>
      <c r="BH82" s="97"/>
      <c r="BI82" s="89"/>
      <c r="BJ82" s="97"/>
      <c r="BK82" s="97"/>
      <c r="BL82" s="89"/>
      <c r="BM82" s="97"/>
      <c r="BN82" s="97"/>
      <c r="BO82" s="89"/>
      <c r="BP82" s="97"/>
      <c r="BQ82" s="97"/>
      <c r="BR82" s="89"/>
      <c r="BS82" s="97"/>
    </row>
    <row r="83" spans="1:71" ht="15.75">
      <c r="A83" s="83"/>
      <c r="B83" s="57"/>
      <c r="C83" s="58" t="s">
        <v>166</v>
      </c>
      <c r="D83" s="98"/>
      <c r="E83" s="263" t="s">
        <v>167</v>
      </c>
      <c r="F83" s="261"/>
      <c r="G83" s="89"/>
      <c r="H83" s="261"/>
      <c r="I83" s="261"/>
      <c r="J83" s="89"/>
      <c r="K83" s="92" t="s">
        <v>4</v>
      </c>
      <c r="L83" s="92" t="s">
        <v>3</v>
      </c>
      <c r="M83" s="89"/>
      <c r="N83" s="92" t="s">
        <v>4</v>
      </c>
      <c r="O83" s="92" t="s">
        <v>3</v>
      </c>
      <c r="P83" s="89"/>
      <c r="Q83" s="92" t="s">
        <v>4</v>
      </c>
      <c r="R83" s="92" t="s">
        <v>3</v>
      </c>
      <c r="S83" s="89"/>
      <c r="T83" s="92" t="s">
        <v>4</v>
      </c>
      <c r="U83" s="92" t="s">
        <v>3</v>
      </c>
      <c r="V83" s="89"/>
      <c r="W83" s="92" t="s">
        <v>4</v>
      </c>
      <c r="X83" s="92" t="s">
        <v>3</v>
      </c>
      <c r="Y83" s="89"/>
      <c r="Z83" s="92" t="s">
        <v>4</v>
      </c>
      <c r="AA83" s="92" t="s">
        <v>3</v>
      </c>
      <c r="AB83" s="89"/>
      <c r="AC83" s="92" t="s">
        <v>4</v>
      </c>
      <c r="AD83" s="92" t="s">
        <v>3</v>
      </c>
      <c r="AE83" s="89"/>
      <c r="AF83" s="92" t="s">
        <v>4</v>
      </c>
      <c r="AG83" s="92" t="s">
        <v>3</v>
      </c>
      <c r="AH83" s="89"/>
      <c r="AI83" s="92" t="s">
        <v>4</v>
      </c>
      <c r="AJ83" s="92" t="s">
        <v>3</v>
      </c>
      <c r="AK83" s="89"/>
      <c r="AL83" s="92" t="s">
        <v>4</v>
      </c>
      <c r="AM83" s="92" t="s">
        <v>3</v>
      </c>
      <c r="AN83" s="89"/>
      <c r="AO83" s="92" t="s">
        <v>4</v>
      </c>
      <c r="AP83" s="92" t="s">
        <v>3</v>
      </c>
      <c r="AQ83" s="89"/>
      <c r="AR83" s="92" t="s">
        <v>4</v>
      </c>
      <c r="AS83" s="92" t="s">
        <v>3</v>
      </c>
      <c r="AT83" s="89"/>
      <c r="AU83" s="92" t="s">
        <v>4</v>
      </c>
      <c r="AV83" s="92" t="s">
        <v>3</v>
      </c>
      <c r="AW83" s="89"/>
      <c r="AX83" s="92" t="s">
        <v>4</v>
      </c>
      <c r="AY83" s="92" t="s">
        <v>3</v>
      </c>
      <c r="AZ83" s="89"/>
      <c r="BA83" s="92" t="s">
        <v>4</v>
      </c>
      <c r="BB83" s="92" t="s">
        <v>3</v>
      </c>
      <c r="BC83" s="89"/>
      <c r="BD83" s="92" t="s">
        <v>4</v>
      </c>
      <c r="BE83" s="92" t="s">
        <v>3</v>
      </c>
      <c r="BF83" s="89"/>
      <c r="BG83" s="92" t="s">
        <v>4</v>
      </c>
      <c r="BH83" s="92" t="s">
        <v>3</v>
      </c>
      <c r="BI83" s="89"/>
      <c r="BJ83" s="92" t="s">
        <v>4</v>
      </c>
      <c r="BK83" s="92" t="s">
        <v>3</v>
      </c>
      <c r="BL83" s="89"/>
      <c r="BM83" s="92" t="s">
        <v>4</v>
      </c>
      <c r="BN83" s="92" t="s">
        <v>3</v>
      </c>
      <c r="BO83" s="89"/>
      <c r="BP83" s="92" t="s">
        <v>4</v>
      </c>
      <c r="BQ83" s="92" t="s">
        <v>3</v>
      </c>
      <c r="BR83" s="89"/>
      <c r="BS83" s="92" t="s">
        <v>4</v>
      </c>
    </row>
    <row r="84" spans="1:71" ht="12.75">
      <c r="A84" s="83"/>
      <c r="B84" s="99" t="s">
        <v>168</v>
      </c>
      <c r="C84" s="100"/>
      <c r="D84" s="89"/>
      <c r="E84" s="100"/>
      <c r="F84" s="100"/>
      <c r="G84" s="89"/>
      <c r="H84" s="100"/>
      <c r="I84" s="100"/>
      <c r="J84" s="89"/>
      <c r="K84" s="100"/>
      <c r="L84" s="100"/>
      <c r="M84" s="89"/>
      <c r="N84" s="100"/>
      <c r="O84" s="100"/>
      <c r="P84" s="89"/>
      <c r="Q84" s="100"/>
      <c r="R84" s="100"/>
      <c r="S84" s="89"/>
      <c r="T84" s="100"/>
      <c r="U84" s="100"/>
      <c r="V84" s="89"/>
      <c r="W84" s="100"/>
      <c r="X84" s="100"/>
      <c r="Y84" s="89"/>
      <c r="Z84" s="100"/>
      <c r="AA84" s="100"/>
      <c r="AB84" s="89"/>
      <c r="AC84" s="100"/>
      <c r="AD84" s="100"/>
      <c r="AE84" s="89"/>
      <c r="AF84" s="100"/>
      <c r="AG84" s="100"/>
      <c r="AH84" s="89"/>
      <c r="AI84" s="100"/>
      <c r="AJ84" s="100"/>
      <c r="AK84" s="89"/>
      <c r="AL84" s="100"/>
      <c r="AM84" s="100"/>
      <c r="AN84" s="89"/>
      <c r="AO84" s="100"/>
      <c r="AP84" s="100"/>
      <c r="AQ84" s="89"/>
      <c r="AR84" s="100"/>
      <c r="AS84" s="100"/>
      <c r="AT84" s="89"/>
      <c r="AU84" s="100"/>
      <c r="AV84" s="100"/>
      <c r="AW84" s="89"/>
      <c r="AX84" s="100"/>
      <c r="AY84" s="100"/>
      <c r="AZ84" s="89"/>
      <c r="BA84" s="100"/>
      <c r="BB84" s="100"/>
      <c r="BC84" s="89"/>
      <c r="BD84" s="100"/>
      <c r="BE84" s="100"/>
      <c r="BF84" s="89"/>
      <c r="BG84" s="100"/>
      <c r="BH84" s="100"/>
      <c r="BI84" s="89"/>
      <c r="BJ84" s="100"/>
      <c r="BK84" s="100"/>
      <c r="BL84" s="89"/>
      <c r="BM84" s="100"/>
      <c r="BN84" s="100"/>
      <c r="BO84" s="89"/>
      <c r="BP84" s="100"/>
      <c r="BQ84" s="100"/>
      <c r="BR84" s="89"/>
      <c r="BS84" s="100"/>
    </row>
    <row r="85" spans="5:71" ht="13.5" thickBot="1">
      <c r="E85" s="85"/>
      <c r="F85" s="85"/>
      <c r="G85" s="102"/>
      <c r="H85" s="85"/>
      <c r="I85" s="85"/>
      <c r="J85" s="102"/>
      <c r="K85" s="85"/>
      <c r="L85" s="85"/>
      <c r="M85" s="102"/>
      <c r="N85" s="85"/>
      <c r="O85" s="85"/>
      <c r="P85" s="102"/>
      <c r="Q85" s="85"/>
      <c r="R85" s="85"/>
      <c r="S85" s="102"/>
      <c r="T85" s="85"/>
      <c r="U85" s="85"/>
      <c r="V85" s="102"/>
      <c r="W85" s="85"/>
      <c r="X85" s="85"/>
      <c r="Y85" s="102"/>
      <c r="Z85" s="85"/>
      <c r="AA85" s="85"/>
      <c r="AB85" s="102"/>
      <c r="AC85" s="85"/>
      <c r="AD85" s="85"/>
      <c r="AE85" s="102"/>
      <c r="AF85" s="85"/>
      <c r="AG85" s="85"/>
      <c r="AH85" s="102"/>
      <c r="AI85" s="85"/>
      <c r="AJ85" s="85"/>
      <c r="AK85" s="102"/>
      <c r="AL85" s="85"/>
      <c r="AM85" s="85"/>
      <c r="AN85" s="102"/>
      <c r="AO85" s="85"/>
      <c r="AP85" s="85"/>
      <c r="AQ85" s="102"/>
      <c r="AR85" s="85"/>
      <c r="AS85" s="85"/>
      <c r="AT85" s="102"/>
      <c r="AU85" s="85"/>
      <c r="AV85" s="85"/>
      <c r="AW85" s="102"/>
      <c r="AX85" s="85"/>
      <c r="AY85" s="85"/>
      <c r="AZ85" s="102"/>
      <c r="BA85" s="85"/>
      <c r="BB85" s="85"/>
      <c r="BC85" s="102"/>
      <c r="BD85" s="85"/>
      <c r="BE85" s="85"/>
      <c r="BF85" s="102"/>
      <c r="BG85" s="85"/>
      <c r="BH85" s="85"/>
      <c r="BI85" s="102"/>
      <c r="BJ85" s="85"/>
      <c r="BK85" s="85"/>
      <c r="BL85" s="102"/>
      <c r="BM85" s="85"/>
      <c r="BN85" s="85"/>
      <c r="BO85" s="102"/>
      <c r="BP85" s="85"/>
      <c r="BQ85" s="85"/>
      <c r="BR85" s="102"/>
      <c r="BS85" s="85"/>
    </row>
    <row r="86" spans="1:71" ht="12.75">
      <c r="A86" s="124"/>
      <c r="B86" s="104" t="s">
        <v>209</v>
      </c>
      <c r="C86" s="125">
        <f aca="true" t="shared" si="62" ref="C86:AH86">SUM(C87:C102)</f>
        <v>0</v>
      </c>
      <c r="D86" s="125">
        <f t="shared" si="62"/>
        <v>0</v>
      </c>
      <c r="E86" s="126">
        <f t="shared" si="62"/>
        <v>0</v>
      </c>
      <c r="F86" s="106"/>
      <c r="G86" s="106"/>
      <c r="H86" s="107"/>
      <c r="I86" s="106">
        <f t="shared" si="62"/>
        <v>0</v>
      </c>
      <c r="J86" s="106">
        <f t="shared" si="62"/>
        <v>0</v>
      </c>
      <c r="K86" s="107">
        <f t="shared" si="62"/>
        <v>0</v>
      </c>
      <c r="L86" s="106">
        <f t="shared" si="62"/>
        <v>0</v>
      </c>
      <c r="M86" s="106">
        <f t="shared" si="62"/>
        <v>0</v>
      </c>
      <c r="N86" s="107">
        <f t="shared" si="62"/>
        <v>0</v>
      </c>
      <c r="O86" s="106">
        <f t="shared" si="62"/>
        <v>0</v>
      </c>
      <c r="P86" s="106">
        <f t="shared" si="62"/>
        <v>0</v>
      </c>
      <c r="Q86" s="107">
        <f t="shared" si="62"/>
        <v>0</v>
      </c>
      <c r="R86" s="106">
        <f t="shared" si="62"/>
        <v>0</v>
      </c>
      <c r="S86" s="106">
        <f t="shared" si="62"/>
        <v>0</v>
      </c>
      <c r="T86" s="107">
        <f t="shared" si="62"/>
        <v>0</v>
      </c>
      <c r="U86" s="106">
        <f t="shared" si="62"/>
        <v>0</v>
      </c>
      <c r="V86" s="106">
        <f t="shared" si="62"/>
        <v>0</v>
      </c>
      <c r="W86" s="107">
        <f t="shared" si="62"/>
        <v>0</v>
      </c>
      <c r="X86" s="106">
        <f t="shared" si="62"/>
        <v>0</v>
      </c>
      <c r="Y86" s="106">
        <f t="shared" si="62"/>
        <v>0</v>
      </c>
      <c r="Z86" s="107">
        <f t="shared" si="62"/>
        <v>0</v>
      </c>
      <c r="AA86" s="106">
        <f t="shared" si="62"/>
        <v>0</v>
      </c>
      <c r="AB86" s="106">
        <f t="shared" si="62"/>
        <v>0</v>
      </c>
      <c r="AC86" s="107">
        <f t="shared" si="62"/>
        <v>0</v>
      </c>
      <c r="AD86" s="106">
        <f t="shared" si="62"/>
        <v>0</v>
      </c>
      <c r="AE86" s="106">
        <f t="shared" si="62"/>
        <v>0</v>
      </c>
      <c r="AF86" s="107">
        <f t="shared" si="62"/>
        <v>0</v>
      </c>
      <c r="AG86" s="106">
        <f t="shared" si="62"/>
        <v>0</v>
      </c>
      <c r="AH86" s="106">
        <f t="shared" si="62"/>
        <v>0</v>
      </c>
      <c r="AI86" s="107">
        <f aca="true" t="shared" si="63" ref="AI86:BN86">SUM(AI87:AI102)</f>
        <v>0</v>
      </c>
      <c r="AJ86" s="106">
        <f t="shared" si="63"/>
        <v>0</v>
      </c>
      <c r="AK86" s="106">
        <f t="shared" si="63"/>
        <v>0</v>
      </c>
      <c r="AL86" s="107">
        <f t="shared" si="63"/>
        <v>0</v>
      </c>
      <c r="AM86" s="106">
        <f t="shared" si="63"/>
        <v>0</v>
      </c>
      <c r="AN86" s="106">
        <f t="shared" si="63"/>
        <v>0</v>
      </c>
      <c r="AO86" s="107">
        <f t="shared" si="63"/>
        <v>0</v>
      </c>
      <c r="AP86" s="106">
        <f t="shared" si="63"/>
        <v>0</v>
      </c>
      <c r="AQ86" s="106">
        <f t="shared" si="63"/>
        <v>0</v>
      </c>
      <c r="AR86" s="107">
        <f t="shared" si="63"/>
        <v>0</v>
      </c>
      <c r="AS86" s="106">
        <f t="shared" si="63"/>
        <v>0</v>
      </c>
      <c r="AT86" s="106">
        <f t="shared" si="63"/>
        <v>0</v>
      </c>
      <c r="AU86" s="107">
        <f t="shared" si="63"/>
        <v>0</v>
      </c>
      <c r="AV86" s="106">
        <f t="shared" si="63"/>
        <v>0</v>
      </c>
      <c r="AW86" s="106">
        <f t="shared" si="63"/>
        <v>0</v>
      </c>
      <c r="AX86" s="107">
        <f t="shared" si="63"/>
        <v>0</v>
      </c>
      <c r="AY86" s="106">
        <f t="shared" si="63"/>
        <v>0</v>
      </c>
      <c r="AZ86" s="106">
        <f t="shared" si="63"/>
        <v>0</v>
      </c>
      <c r="BA86" s="107">
        <f t="shared" si="63"/>
        <v>0</v>
      </c>
      <c r="BB86" s="106">
        <f t="shared" si="63"/>
        <v>0</v>
      </c>
      <c r="BC86" s="106">
        <f t="shared" si="63"/>
        <v>0</v>
      </c>
      <c r="BD86" s="107">
        <f t="shared" si="63"/>
        <v>0</v>
      </c>
      <c r="BE86" s="106">
        <f t="shared" si="63"/>
        <v>0</v>
      </c>
      <c r="BF86" s="106">
        <f t="shared" si="63"/>
        <v>0</v>
      </c>
      <c r="BG86" s="107">
        <f t="shared" si="63"/>
        <v>0</v>
      </c>
      <c r="BH86" s="106">
        <f t="shared" si="63"/>
        <v>0</v>
      </c>
      <c r="BI86" s="106">
        <f t="shared" si="63"/>
        <v>0</v>
      </c>
      <c r="BJ86" s="107">
        <f t="shared" si="63"/>
        <v>0</v>
      </c>
      <c r="BK86" s="106">
        <f t="shared" si="63"/>
        <v>0</v>
      </c>
      <c r="BL86" s="106">
        <f t="shared" si="63"/>
        <v>0</v>
      </c>
      <c r="BM86" s="107">
        <f t="shared" si="63"/>
        <v>0</v>
      </c>
      <c r="BN86" s="106">
        <f t="shared" si="63"/>
        <v>0</v>
      </c>
      <c r="BO86" s="106">
        <f>SUM(BO87:BO102)</f>
        <v>0</v>
      </c>
      <c r="BP86" s="107">
        <f>SUM(BP87:BP102)</f>
        <v>0</v>
      </c>
      <c r="BQ86" s="106">
        <f>SUM(BQ87:BQ102)</f>
        <v>0</v>
      </c>
      <c r="BR86" s="106">
        <f>SUM(BR87:BR102)</f>
        <v>0</v>
      </c>
      <c r="BS86" s="107">
        <f>SUM(BS87:BS102)</f>
        <v>0</v>
      </c>
    </row>
    <row r="87" spans="1:71" ht="12.75">
      <c r="A87" s="127">
        <v>1</v>
      </c>
      <c r="B87" s="128"/>
      <c r="C87" s="72">
        <f aca="true" t="shared" si="64" ref="C87:C102">+D87+E87</f>
        <v>0</v>
      </c>
      <c r="D87" s="75">
        <f aca="true" t="shared" si="65" ref="D87:E102">+G87+J87+M87+P87+S87+V87+Y87+AB87+AE87+AH87+AK87+AN87+AQ87+AT87+AW87+AZ87+BC87+BF87+BI87+BL87+BO87+BR87</f>
        <v>0</v>
      </c>
      <c r="E87" s="75">
        <f t="shared" si="65"/>
        <v>0</v>
      </c>
      <c r="F87" s="72"/>
      <c r="G87" s="129"/>
      <c r="H87" s="130"/>
      <c r="I87" s="72">
        <f aca="true" t="shared" si="66" ref="I87:I102">+J87+K87</f>
        <v>0</v>
      </c>
      <c r="J87" s="129"/>
      <c r="K87" s="130"/>
      <c r="L87" s="72">
        <f aca="true" t="shared" si="67" ref="L87:L102">+M87+N87</f>
        <v>0</v>
      </c>
      <c r="M87" s="129"/>
      <c r="N87" s="130"/>
      <c r="O87" s="72">
        <f aca="true" t="shared" si="68" ref="O87:O102">+P87+Q87</f>
        <v>0</v>
      </c>
      <c r="P87" s="129"/>
      <c r="Q87" s="130"/>
      <c r="R87" s="72">
        <f aca="true" t="shared" si="69" ref="R87:R102">+S87+T87</f>
        <v>0</v>
      </c>
      <c r="S87" s="129"/>
      <c r="T87" s="130"/>
      <c r="U87" s="72">
        <f aca="true" t="shared" si="70" ref="U87:U102">+V87+W87</f>
        <v>0</v>
      </c>
      <c r="V87" s="129"/>
      <c r="W87" s="130"/>
      <c r="X87" s="72">
        <f aca="true" t="shared" si="71" ref="X87:X102">+Y87+Z87</f>
        <v>0</v>
      </c>
      <c r="Y87" s="129"/>
      <c r="Z87" s="130"/>
      <c r="AA87" s="72">
        <f aca="true" t="shared" si="72" ref="AA87:AA102">+AB87+AC87</f>
        <v>0</v>
      </c>
      <c r="AB87" s="129"/>
      <c r="AC87" s="130"/>
      <c r="AD87" s="72">
        <f aca="true" t="shared" si="73" ref="AD87:AD102">+AE87+AF87</f>
        <v>0</v>
      </c>
      <c r="AE87" s="129"/>
      <c r="AF87" s="130"/>
      <c r="AG87" s="72">
        <f aca="true" t="shared" si="74" ref="AG87:AG102">+AH87+AI87</f>
        <v>0</v>
      </c>
      <c r="AH87" s="129"/>
      <c r="AI87" s="130"/>
      <c r="AJ87" s="72">
        <f aca="true" t="shared" si="75" ref="AJ87:AJ102">+AK87+AL87</f>
        <v>0</v>
      </c>
      <c r="AK87" s="129"/>
      <c r="AL87" s="130"/>
      <c r="AM87" s="72">
        <f aca="true" t="shared" si="76" ref="AM87:AM102">+AN87+AO87</f>
        <v>0</v>
      </c>
      <c r="AN87" s="129"/>
      <c r="AO87" s="130"/>
      <c r="AP87" s="72">
        <f aca="true" t="shared" si="77" ref="AP87:AP102">+AQ87+AR87</f>
        <v>0</v>
      </c>
      <c r="AQ87" s="129"/>
      <c r="AR87" s="130"/>
      <c r="AS87" s="72">
        <f aca="true" t="shared" si="78" ref="AS87:AS102">+AT87+AU87</f>
        <v>0</v>
      </c>
      <c r="AT87" s="129"/>
      <c r="AU87" s="130"/>
      <c r="AV87" s="72">
        <f aca="true" t="shared" si="79" ref="AV87:AV102">+AW87+AX87</f>
        <v>0</v>
      </c>
      <c r="AW87" s="129"/>
      <c r="AX87" s="130"/>
      <c r="AY87" s="72">
        <f aca="true" t="shared" si="80" ref="AY87:AY102">+AZ87+BA87</f>
        <v>0</v>
      </c>
      <c r="AZ87" s="129"/>
      <c r="BA87" s="130"/>
      <c r="BB87" s="72">
        <f aca="true" t="shared" si="81" ref="BB87:BB102">+BC87+BD87</f>
        <v>0</v>
      </c>
      <c r="BC87" s="129"/>
      <c r="BD87" s="130"/>
      <c r="BE87" s="72">
        <f aca="true" t="shared" si="82" ref="BE87:BE102">+BF87+BG87</f>
        <v>0</v>
      </c>
      <c r="BF87" s="129"/>
      <c r="BG87" s="130"/>
      <c r="BH87" s="72">
        <f aca="true" t="shared" si="83" ref="BH87:BH102">+BI87+BJ87</f>
        <v>0</v>
      </c>
      <c r="BI87" s="129"/>
      <c r="BJ87" s="130"/>
      <c r="BK87" s="72">
        <f aca="true" t="shared" si="84" ref="BK87:BK102">+BL87+BM87</f>
        <v>0</v>
      </c>
      <c r="BL87" s="129"/>
      <c r="BM87" s="130"/>
      <c r="BN87" s="72">
        <f aca="true" t="shared" si="85" ref="BN87:BN102">+BO87+BP87</f>
        <v>0</v>
      </c>
      <c r="BO87" s="129"/>
      <c r="BP87" s="130"/>
      <c r="BQ87" s="72">
        <f aca="true" t="shared" si="86" ref="BQ87:BQ102">+BR87+BS87</f>
        <v>0</v>
      </c>
      <c r="BR87" s="129"/>
      <c r="BS87" s="130"/>
    </row>
    <row r="88" spans="1:71" ht="12.75">
      <c r="A88" s="127">
        <v>2</v>
      </c>
      <c r="B88" s="128"/>
      <c r="C88" s="72">
        <f t="shared" si="64"/>
        <v>0</v>
      </c>
      <c r="D88" s="75">
        <f t="shared" si="65"/>
        <v>0</v>
      </c>
      <c r="E88" s="75">
        <f t="shared" si="65"/>
        <v>0</v>
      </c>
      <c r="F88" s="72"/>
      <c r="G88" s="110"/>
      <c r="H88" s="131"/>
      <c r="I88" s="72">
        <f t="shared" si="66"/>
        <v>0</v>
      </c>
      <c r="J88" s="110"/>
      <c r="K88" s="131"/>
      <c r="L88" s="72">
        <f t="shared" si="67"/>
        <v>0</v>
      </c>
      <c r="M88" s="110"/>
      <c r="N88" s="131"/>
      <c r="O88" s="72">
        <f t="shared" si="68"/>
        <v>0</v>
      </c>
      <c r="P88" s="110"/>
      <c r="Q88" s="131"/>
      <c r="R88" s="72">
        <f t="shared" si="69"/>
        <v>0</v>
      </c>
      <c r="S88" s="110"/>
      <c r="T88" s="131"/>
      <c r="U88" s="72">
        <f t="shared" si="70"/>
        <v>0</v>
      </c>
      <c r="V88" s="110"/>
      <c r="W88" s="131"/>
      <c r="X88" s="72">
        <f t="shared" si="71"/>
        <v>0</v>
      </c>
      <c r="Y88" s="110"/>
      <c r="Z88" s="131"/>
      <c r="AA88" s="72">
        <f t="shared" si="72"/>
        <v>0</v>
      </c>
      <c r="AB88" s="110"/>
      <c r="AC88" s="131"/>
      <c r="AD88" s="72">
        <f t="shared" si="73"/>
        <v>0</v>
      </c>
      <c r="AE88" s="110"/>
      <c r="AF88" s="131"/>
      <c r="AG88" s="72">
        <f t="shared" si="74"/>
        <v>0</v>
      </c>
      <c r="AH88" s="110"/>
      <c r="AI88" s="131"/>
      <c r="AJ88" s="72">
        <f t="shared" si="75"/>
        <v>0</v>
      </c>
      <c r="AK88" s="110"/>
      <c r="AL88" s="131"/>
      <c r="AM88" s="72">
        <f t="shared" si="76"/>
        <v>0</v>
      </c>
      <c r="AN88" s="110"/>
      <c r="AO88" s="131"/>
      <c r="AP88" s="72">
        <f t="shared" si="77"/>
        <v>0</v>
      </c>
      <c r="AQ88" s="110"/>
      <c r="AR88" s="131"/>
      <c r="AS88" s="72">
        <f t="shared" si="78"/>
        <v>0</v>
      </c>
      <c r="AT88" s="110"/>
      <c r="AU88" s="131"/>
      <c r="AV88" s="72">
        <f t="shared" si="79"/>
        <v>0</v>
      </c>
      <c r="AW88" s="110"/>
      <c r="AX88" s="131"/>
      <c r="AY88" s="72">
        <f t="shared" si="80"/>
        <v>0</v>
      </c>
      <c r="AZ88" s="110"/>
      <c r="BA88" s="131"/>
      <c r="BB88" s="72">
        <f t="shared" si="81"/>
        <v>0</v>
      </c>
      <c r="BC88" s="110"/>
      <c r="BD88" s="131"/>
      <c r="BE88" s="72">
        <f t="shared" si="82"/>
        <v>0</v>
      </c>
      <c r="BF88" s="110"/>
      <c r="BG88" s="131"/>
      <c r="BH88" s="72">
        <f t="shared" si="83"/>
        <v>0</v>
      </c>
      <c r="BI88" s="110"/>
      <c r="BJ88" s="131"/>
      <c r="BK88" s="72">
        <f t="shared" si="84"/>
        <v>0</v>
      </c>
      <c r="BL88" s="110"/>
      <c r="BM88" s="131"/>
      <c r="BN88" s="72">
        <f t="shared" si="85"/>
        <v>0</v>
      </c>
      <c r="BO88" s="110"/>
      <c r="BP88" s="131"/>
      <c r="BQ88" s="72">
        <f t="shared" si="86"/>
        <v>0</v>
      </c>
      <c r="BR88" s="110"/>
      <c r="BS88" s="131"/>
    </row>
    <row r="89" spans="1:71" ht="12.75">
      <c r="A89" s="127">
        <v>3</v>
      </c>
      <c r="B89" s="128"/>
      <c r="C89" s="72">
        <f t="shared" si="64"/>
        <v>0</v>
      </c>
      <c r="D89" s="75">
        <f t="shared" si="65"/>
        <v>0</v>
      </c>
      <c r="E89" s="75">
        <f t="shared" si="65"/>
        <v>0</v>
      </c>
      <c r="F89" s="72"/>
      <c r="G89" s="110"/>
      <c r="H89" s="131"/>
      <c r="I89" s="72">
        <f t="shared" si="66"/>
        <v>0</v>
      </c>
      <c r="J89" s="110"/>
      <c r="K89" s="131"/>
      <c r="L89" s="72">
        <f t="shared" si="67"/>
        <v>0</v>
      </c>
      <c r="M89" s="110"/>
      <c r="N89" s="131"/>
      <c r="O89" s="72">
        <f t="shared" si="68"/>
        <v>0</v>
      </c>
      <c r="P89" s="110"/>
      <c r="Q89" s="131"/>
      <c r="R89" s="72">
        <f t="shared" si="69"/>
        <v>0</v>
      </c>
      <c r="S89" s="110"/>
      <c r="T89" s="131"/>
      <c r="U89" s="72">
        <f t="shared" si="70"/>
        <v>0</v>
      </c>
      <c r="V89" s="110"/>
      <c r="W89" s="131"/>
      <c r="X89" s="72">
        <f t="shared" si="71"/>
        <v>0</v>
      </c>
      <c r="Y89" s="110"/>
      <c r="Z89" s="131"/>
      <c r="AA89" s="72">
        <f t="shared" si="72"/>
        <v>0</v>
      </c>
      <c r="AB89" s="110"/>
      <c r="AC89" s="131"/>
      <c r="AD89" s="72">
        <f t="shared" si="73"/>
        <v>0</v>
      </c>
      <c r="AE89" s="110"/>
      <c r="AF89" s="131"/>
      <c r="AG89" s="72">
        <f t="shared" si="74"/>
        <v>0</v>
      </c>
      <c r="AH89" s="110"/>
      <c r="AI89" s="131"/>
      <c r="AJ89" s="72">
        <f t="shared" si="75"/>
        <v>0</v>
      </c>
      <c r="AK89" s="110"/>
      <c r="AL89" s="131"/>
      <c r="AM89" s="72">
        <f t="shared" si="76"/>
        <v>0</v>
      </c>
      <c r="AN89" s="110"/>
      <c r="AO89" s="131"/>
      <c r="AP89" s="72">
        <f t="shared" si="77"/>
        <v>0</v>
      </c>
      <c r="AQ89" s="110"/>
      <c r="AR89" s="131"/>
      <c r="AS89" s="72">
        <f t="shared" si="78"/>
        <v>0</v>
      </c>
      <c r="AT89" s="110"/>
      <c r="AU89" s="131"/>
      <c r="AV89" s="72">
        <f t="shared" si="79"/>
        <v>0</v>
      </c>
      <c r="AW89" s="110"/>
      <c r="AX89" s="131"/>
      <c r="AY89" s="72">
        <f t="shared" si="80"/>
        <v>0</v>
      </c>
      <c r="AZ89" s="110"/>
      <c r="BA89" s="131"/>
      <c r="BB89" s="72">
        <f t="shared" si="81"/>
        <v>0</v>
      </c>
      <c r="BC89" s="110"/>
      <c r="BD89" s="131"/>
      <c r="BE89" s="72">
        <f t="shared" si="82"/>
        <v>0</v>
      </c>
      <c r="BF89" s="110"/>
      <c r="BG89" s="131"/>
      <c r="BH89" s="72">
        <f t="shared" si="83"/>
        <v>0</v>
      </c>
      <c r="BI89" s="110"/>
      <c r="BJ89" s="131"/>
      <c r="BK89" s="72">
        <f t="shared" si="84"/>
        <v>0</v>
      </c>
      <c r="BL89" s="110"/>
      <c r="BM89" s="131"/>
      <c r="BN89" s="72">
        <f t="shared" si="85"/>
        <v>0</v>
      </c>
      <c r="BO89" s="110"/>
      <c r="BP89" s="131"/>
      <c r="BQ89" s="72">
        <f t="shared" si="86"/>
        <v>0</v>
      </c>
      <c r="BR89" s="110"/>
      <c r="BS89" s="131"/>
    </row>
    <row r="90" spans="1:71" ht="12.75">
      <c r="A90" s="127">
        <v>4</v>
      </c>
      <c r="B90" s="128"/>
      <c r="C90" s="72">
        <f t="shared" si="64"/>
        <v>0</v>
      </c>
      <c r="D90" s="75">
        <f t="shared" si="65"/>
        <v>0</v>
      </c>
      <c r="E90" s="75">
        <f t="shared" si="65"/>
        <v>0</v>
      </c>
      <c r="F90" s="72"/>
      <c r="G90" s="110"/>
      <c r="H90" s="131"/>
      <c r="I90" s="72">
        <f t="shared" si="66"/>
        <v>0</v>
      </c>
      <c r="J90" s="110"/>
      <c r="K90" s="131"/>
      <c r="L90" s="72">
        <f t="shared" si="67"/>
        <v>0</v>
      </c>
      <c r="M90" s="110"/>
      <c r="N90" s="131"/>
      <c r="O90" s="72">
        <f t="shared" si="68"/>
        <v>0</v>
      </c>
      <c r="P90" s="110"/>
      <c r="Q90" s="131"/>
      <c r="R90" s="72">
        <f t="shared" si="69"/>
        <v>0</v>
      </c>
      <c r="S90" s="110"/>
      <c r="T90" s="131"/>
      <c r="U90" s="72">
        <f t="shared" si="70"/>
        <v>0</v>
      </c>
      <c r="V90" s="110"/>
      <c r="W90" s="131"/>
      <c r="X90" s="72">
        <f t="shared" si="71"/>
        <v>0</v>
      </c>
      <c r="Y90" s="110"/>
      <c r="Z90" s="131"/>
      <c r="AA90" s="72">
        <f t="shared" si="72"/>
        <v>0</v>
      </c>
      <c r="AB90" s="110"/>
      <c r="AC90" s="131"/>
      <c r="AD90" s="72">
        <f t="shared" si="73"/>
        <v>0</v>
      </c>
      <c r="AE90" s="110"/>
      <c r="AF90" s="131"/>
      <c r="AG90" s="72">
        <f t="shared" si="74"/>
        <v>0</v>
      </c>
      <c r="AH90" s="110"/>
      <c r="AI90" s="131"/>
      <c r="AJ90" s="72">
        <f t="shared" si="75"/>
        <v>0</v>
      </c>
      <c r="AK90" s="110"/>
      <c r="AL90" s="131"/>
      <c r="AM90" s="72">
        <f t="shared" si="76"/>
        <v>0</v>
      </c>
      <c r="AN90" s="110"/>
      <c r="AO90" s="131"/>
      <c r="AP90" s="72">
        <f t="shared" si="77"/>
        <v>0</v>
      </c>
      <c r="AQ90" s="110"/>
      <c r="AR90" s="131"/>
      <c r="AS90" s="72">
        <f t="shared" si="78"/>
        <v>0</v>
      </c>
      <c r="AT90" s="110"/>
      <c r="AU90" s="131"/>
      <c r="AV90" s="72">
        <f t="shared" si="79"/>
        <v>0</v>
      </c>
      <c r="AW90" s="110"/>
      <c r="AX90" s="131"/>
      <c r="AY90" s="72">
        <f t="shared" si="80"/>
        <v>0</v>
      </c>
      <c r="AZ90" s="110"/>
      <c r="BA90" s="131"/>
      <c r="BB90" s="72">
        <f t="shared" si="81"/>
        <v>0</v>
      </c>
      <c r="BC90" s="110"/>
      <c r="BD90" s="131"/>
      <c r="BE90" s="72">
        <f t="shared" si="82"/>
        <v>0</v>
      </c>
      <c r="BF90" s="110"/>
      <c r="BG90" s="131"/>
      <c r="BH90" s="72">
        <f t="shared" si="83"/>
        <v>0</v>
      </c>
      <c r="BI90" s="110"/>
      <c r="BJ90" s="131"/>
      <c r="BK90" s="72">
        <f t="shared" si="84"/>
        <v>0</v>
      </c>
      <c r="BL90" s="110"/>
      <c r="BM90" s="131"/>
      <c r="BN90" s="72">
        <f t="shared" si="85"/>
        <v>0</v>
      </c>
      <c r="BO90" s="110"/>
      <c r="BP90" s="131"/>
      <c r="BQ90" s="72">
        <f t="shared" si="86"/>
        <v>0</v>
      </c>
      <c r="BR90" s="110"/>
      <c r="BS90" s="131"/>
    </row>
    <row r="91" spans="1:71" ht="12.75">
      <c r="A91" s="127">
        <v>5</v>
      </c>
      <c r="B91" s="128"/>
      <c r="C91" s="72">
        <f t="shared" si="64"/>
        <v>0</v>
      </c>
      <c r="D91" s="75">
        <f t="shared" si="65"/>
        <v>0</v>
      </c>
      <c r="E91" s="75">
        <f t="shared" si="65"/>
        <v>0</v>
      </c>
      <c r="F91" s="72"/>
      <c r="G91" s="110"/>
      <c r="H91" s="131"/>
      <c r="I91" s="72">
        <f t="shared" si="66"/>
        <v>0</v>
      </c>
      <c r="J91" s="110"/>
      <c r="K91" s="131"/>
      <c r="L91" s="72">
        <f t="shared" si="67"/>
        <v>0</v>
      </c>
      <c r="M91" s="110"/>
      <c r="N91" s="131"/>
      <c r="O91" s="72">
        <f t="shared" si="68"/>
        <v>0</v>
      </c>
      <c r="P91" s="110"/>
      <c r="Q91" s="131"/>
      <c r="R91" s="72">
        <f t="shared" si="69"/>
        <v>0</v>
      </c>
      <c r="S91" s="110"/>
      <c r="T91" s="131"/>
      <c r="U91" s="72">
        <f t="shared" si="70"/>
        <v>0</v>
      </c>
      <c r="V91" s="110"/>
      <c r="W91" s="131"/>
      <c r="X91" s="72">
        <f t="shared" si="71"/>
        <v>0</v>
      </c>
      <c r="Y91" s="110"/>
      <c r="Z91" s="131"/>
      <c r="AA91" s="72">
        <f t="shared" si="72"/>
        <v>0</v>
      </c>
      <c r="AB91" s="110"/>
      <c r="AC91" s="131"/>
      <c r="AD91" s="72">
        <f t="shared" si="73"/>
        <v>0</v>
      </c>
      <c r="AE91" s="110"/>
      <c r="AF91" s="131"/>
      <c r="AG91" s="72">
        <f t="shared" si="74"/>
        <v>0</v>
      </c>
      <c r="AH91" s="110"/>
      <c r="AI91" s="131"/>
      <c r="AJ91" s="72">
        <f t="shared" si="75"/>
        <v>0</v>
      </c>
      <c r="AK91" s="110"/>
      <c r="AL91" s="131"/>
      <c r="AM91" s="72">
        <f t="shared" si="76"/>
        <v>0</v>
      </c>
      <c r="AN91" s="110"/>
      <c r="AO91" s="131"/>
      <c r="AP91" s="72">
        <f t="shared" si="77"/>
        <v>0</v>
      </c>
      <c r="AQ91" s="110"/>
      <c r="AR91" s="131"/>
      <c r="AS91" s="72">
        <f t="shared" si="78"/>
        <v>0</v>
      </c>
      <c r="AT91" s="110"/>
      <c r="AU91" s="131"/>
      <c r="AV91" s="72">
        <f t="shared" si="79"/>
        <v>0</v>
      </c>
      <c r="AW91" s="110"/>
      <c r="AX91" s="131"/>
      <c r="AY91" s="72">
        <f t="shared" si="80"/>
        <v>0</v>
      </c>
      <c r="AZ91" s="110"/>
      <c r="BA91" s="131"/>
      <c r="BB91" s="72">
        <f t="shared" si="81"/>
        <v>0</v>
      </c>
      <c r="BC91" s="110"/>
      <c r="BD91" s="131"/>
      <c r="BE91" s="72">
        <f t="shared" si="82"/>
        <v>0</v>
      </c>
      <c r="BF91" s="110"/>
      <c r="BG91" s="131"/>
      <c r="BH91" s="72">
        <f t="shared" si="83"/>
        <v>0</v>
      </c>
      <c r="BI91" s="110"/>
      <c r="BJ91" s="131"/>
      <c r="BK91" s="72">
        <f t="shared" si="84"/>
        <v>0</v>
      </c>
      <c r="BL91" s="110"/>
      <c r="BM91" s="131"/>
      <c r="BN91" s="72">
        <f t="shared" si="85"/>
        <v>0</v>
      </c>
      <c r="BO91" s="110"/>
      <c r="BP91" s="131"/>
      <c r="BQ91" s="72">
        <f t="shared" si="86"/>
        <v>0</v>
      </c>
      <c r="BR91" s="110"/>
      <c r="BS91" s="131"/>
    </row>
    <row r="92" spans="1:71" ht="12.75">
      <c r="A92" s="127">
        <v>6</v>
      </c>
      <c r="B92" s="128"/>
      <c r="C92" s="72">
        <f t="shared" si="64"/>
        <v>0</v>
      </c>
      <c r="D92" s="75">
        <f t="shared" si="65"/>
        <v>0</v>
      </c>
      <c r="E92" s="75">
        <f t="shared" si="65"/>
        <v>0</v>
      </c>
      <c r="F92" s="72"/>
      <c r="G92" s="264"/>
      <c r="H92" s="265"/>
      <c r="I92" s="72">
        <f t="shared" si="66"/>
        <v>0</v>
      </c>
      <c r="J92" s="264"/>
      <c r="K92" s="265"/>
      <c r="L92" s="72">
        <f t="shared" si="67"/>
        <v>0</v>
      </c>
      <c r="M92" s="264"/>
      <c r="N92" s="265"/>
      <c r="O92" s="72">
        <f t="shared" si="68"/>
        <v>0</v>
      </c>
      <c r="P92" s="264"/>
      <c r="Q92" s="265"/>
      <c r="R92" s="72">
        <f t="shared" si="69"/>
        <v>0</v>
      </c>
      <c r="S92" s="264"/>
      <c r="T92" s="265"/>
      <c r="U92" s="72">
        <f t="shared" si="70"/>
        <v>0</v>
      </c>
      <c r="V92" s="264"/>
      <c r="W92" s="265"/>
      <c r="X92" s="72">
        <f t="shared" si="71"/>
        <v>0</v>
      </c>
      <c r="Y92" s="264"/>
      <c r="Z92" s="265"/>
      <c r="AA92" s="72">
        <f t="shared" si="72"/>
        <v>0</v>
      </c>
      <c r="AB92" s="264"/>
      <c r="AC92" s="265"/>
      <c r="AD92" s="72">
        <f t="shared" si="73"/>
        <v>0</v>
      </c>
      <c r="AE92" s="264"/>
      <c r="AF92" s="265"/>
      <c r="AG92" s="72">
        <f t="shared" si="74"/>
        <v>0</v>
      </c>
      <c r="AH92" s="264"/>
      <c r="AI92" s="265"/>
      <c r="AJ92" s="72">
        <f t="shared" si="75"/>
        <v>0</v>
      </c>
      <c r="AK92" s="264"/>
      <c r="AL92" s="265"/>
      <c r="AM92" s="72">
        <f t="shared" si="76"/>
        <v>0</v>
      </c>
      <c r="AN92" s="264"/>
      <c r="AO92" s="265"/>
      <c r="AP92" s="72">
        <f t="shared" si="77"/>
        <v>0</v>
      </c>
      <c r="AQ92" s="264"/>
      <c r="AR92" s="265"/>
      <c r="AS92" s="72">
        <f t="shared" si="78"/>
        <v>0</v>
      </c>
      <c r="AT92" s="264"/>
      <c r="AU92" s="265"/>
      <c r="AV92" s="72">
        <f t="shared" si="79"/>
        <v>0</v>
      </c>
      <c r="AW92" s="264"/>
      <c r="AX92" s="265"/>
      <c r="AY92" s="72">
        <f t="shared" si="80"/>
        <v>0</v>
      </c>
      <c r="AZ92" s="264"/>
      <c r="BA92" s="265"/>
      <c r="BB92" s="72">
        <f t="shared" si="81"/>
        <v>0</v>
      </c>
      <c r="BC92" s="264"/>
      <c r="BD92" s="265"/>
      <c r="BE92" s="72">
        <f t="shared" si="82"/>
        <v>0</v>
      </c>
      <c r="BF92" s="264"/>
      <c r="BG92" s="265"/>
      <c r="BH92" s="72">
        <f t="shared" si="83"/>
        <v>0</v>
      </c>
      <c r="BI92" s="264"/>
      <c r="BJ92" s="265"/>
      <c r="BK92" s="72">
        <f t="shared" si="84"/>
        <v>0</v>
      </c>
      <c r="BL92" s="264"/>
      <c r="BM92" s="265"/>
      <c r="BN92" s="72">
        <f t="shared" si="85"/>
        <v>0</v>
      </c>
      <c r="BO92" s="264"/>
      <c r="BP92" s="265"/>
      <c r="BQ92" s="72">
        <f t="shared" si="86"/>
        <v>0</v>
      </c>
      <c r="BR92" s="264"/>
      <c r="BS92" s="265"/>
    </row>
    <row r="93" spans="1:71" ht="12.75">
      <c r="A93" s="127">
        <v>7</v>
      </c>
      <c r="B93" s="128"/>
      <c r="C93" s="72">
        <f t="shared" si="64"/>
        <v>0</v>
      </c>
      <c r="D93" s="75">
        <f t="shared" si="65"/>
        <v>0</v>
      </c>
      <c r="E93" s="75">
        <f t="shared" si="65"/>
        <v>0</v>
      </c>
      <c r="F93" s="72"/>
      <c r="G93" s="110"/>
      <c r="H93" s="131"/>
      <c r="I93" s="72">
        <f t="shared" si="66"/>
        <v>0</v>
      </c>
      <c r="J93" s="110"/>
      <c r="K93" s="131"/>
      <c r="L93" s="72">
        <f t="shared" si="67"/>
        <v>0</v>
      </c>
      <c r="M93" s="110"/>
      <c r="N93" s="131"/>
      <c r="O93" s="72">
        <f t="shared" si="68"/>
        <v>0</v>
      </c>
      <c r="P93" s="110"/>
      <c r="Q93" s="131"/>
      <c r="R93" s="72">
        <f t="shared" si="69"/>
        <v>0</v>
      </c>
      <c r="S93" s="110"/>
      <c r="T93" s="131"/>
      <c r="U93" s="72">
        <f t="shared" si="70"/>
        <v>0</v>
      </c>
      <c r="V93" s="110"/>
      <c r="W93" s="131"/>
      <c r="X93" s="72">
        <f t="shared" si="71"/>
        <v>0</v>
      </c>
      <c r="Y93" s="110"/>
      <c r="Z93" s="131"/>
      <c r="AA93" s="72">
        <f t="shared" si="72"/>
        <v>0</v>
      </c>
      <c r="AB93" s="110"/>
      <c r="AC93" s="131"/>
      <c r="AD93" s="72">
        <f t="shared" si="73"/>
        <v>0</v>
      </c>
      <c r="AE93" s="110"/>
      <c r="AF93" s="131"/>
      <c r="AG93" s="72">
        <f t="shared" si="74"/>
        <v>0</v>
      </c>
      <c r="AH93" s="110"/>
      <c r="AI93" s="131"/>
      <c r="AJ93" s="72">
        <f t="shared" si="75"/>
        <v>0</v>
      </c>
      <c r="AK93" s="110"/>
      <c r="AL93" s="131"/>
      <c r="AM93" s="72">
        <f t="shared" si="76"/>
        <v>0</v>
      </c>
      <c r="AN93" s="110"/>
      <c r="AO93" s="131"/>
      <c r="AP93" s="72">
        <f t="shared" si="77"/>
        <v>0</v>
      </c>
      <c r="AQ93" s="110"/>
      <c r="AR93" s="131"/>
      <c r="AS93" s="72">
        <f t="shared" si="78"/>
        <v>0</v>
      </c>
      <c r="AT93" s="110"/>
      <c r="AU93" s="131"/>
      <c r="AV93" s="72">
        <f t="shared" si="79"/>
        <v>0</v>
      </c>
      <c r="AW93" s="110"/>
      <c r="AX93" s="131"/>
      <c r="AY93" s="72">
        <f t="shared" si="80"/>
        <v>0</v>
      </c>
      <c r="AZ93" s="110"/>
      <c r="BA93" s="131"/>
      <c r="BB93" s="72">
        <f t="shared" si="81"/>
        <v>0</v>
      </c>
      <c r="BC93" s="110"/>
      <c r="BD93" s="131"/>
      <c r="BE93" s="72">
        <f t="shared" si="82"/>
        <v>0</v>
      </c>
      <c r="BF93" s="110"/>
      <c r="BG93" s="131"/>
      <c r="BH93" s="72">
        <f t="shared" si="83"/>
        <v>0</v>
      </c>
      <c r="BI93" s="110"/>
      <c r="BJ93" s="131"/>
      <c r="BK93" s="72">
        <f t="shared" si="84"/>
        <v>0</v>
      </c>
      <c r="BL93" s="110"/>
      <c r="BM93" s="131"/>
      <c r="BN93" s="72">
        <f t="shared" si="85"/>
        <v>0</v>
      </c>
      <c r="BO93" s="110"/>
      <c r="BP93" s="131"/>
      <c r="BQ93" s="72">
        <f t="shared" si="86"/>
        <v>0</v>
      </c>
      <c r="BR93" s="110"/>
      <c r="BS93" s="131"/>
    </row>
    <row r="94" spans="1:71" ht="12.75">
      <c r="A94" s="127">
        <v>8</v>
      </c>
      <c r="B94" s="128"/>
      <c r="C94" s="72">
        <f t="shared" si="64"/>
        <v>0</v>
      </c>
      <c r="D94" s="75">
        <f t="shared" si="65"/>
        <v>0</v>
      </c>
      <c r="E94" s="75">
        <f t="shared" si="65"/>
        <v>0</v>
      </c>
      <c r="F94" s="72"/>
      <c r="G94" s="110"/>
      <c r="H94" s="131"/>
      <c r="I94" s="72">
        <f t="shared" si="66"/>
        <v>0</v>
      </c>
      <c r="J94" s="110"/>
      <c r="K94" s="131"/>
      <c r="L94" s="72">
        <f t="shared" si="67"/>
        <v>0</v>
      </c>
      <c r="M94" s="110"/>
      <c r="N94" s="131"/>
      <c r="O94" s="72">
        <f t="shared" si="68"/>
        <v>0</v>
      </c>
      <c r="P94" s="110"/>
      <c r="Q94" s="131"/>
      <c r="R94" s="72">
        <f t="shared" si="69"/>
        <v>0</v>
      </c>
      <c r="S94" s="110"/>
      <c r="T94" s="131"/>
      <c r="U94" s="72">
        <f t="shared" si="70"/>
        <v>0</v>
      </c>
      <c r="V94" s="110"/>
      <c r="W94" s="131"/>
      <c r="X94" s="72">
        <f t="shared" si="71"/>
        <v>0</v>
      </c>
      <c r="Y94" s="110"/>
      <c r="Z94" s="131"/>
      <c r="AA94" s="72">
        <f t="shared" si="72"/>
        <v>0</v>
      </c>
      <c r="AB94" s="110"/>
      <c r="AC94" s="131"/>
      <c r="AD94" s="72">
        <f t="shared" si="73"/>
        <v>0</v>
      </c>
      <c r="AE94" s="110"/>
      <c r="AF94" s="131"/>
      <c r="AG94" s="72">
        <f t="shared" si="74"/>
        <v>0</v>
      </c>
      <c r="AH94" s="110"/>
      <c r="AI94" s="131"/>
      <c r="AJ94" s="72">
        <f t="shared" si="75"/>
        <v>0</v>
      </c>
      <c r="AK94" s="110"/>
      <c r="AL94" s="131"/>
      <c r="AM94" s="72">
        <f t="shared" si="76"/>
        <v>0</v>
      </c>
      <c r="AN94" s="110"/>
      <c r="AO94" s="131"/>
      <c r="AP94" s="72">
        <f t="shared" si="77"/>
        <v>0</v>
      </c>
      <c r="AQ94" s="110"/>
      <c r="AR94" s="131"/>
      <c r="AS94" s="72">
        <f t="shared" si="78"/>
        <v>0</v>
      </c>
      <c r="AT94" s="110"/>
      <c r="AU94" s="131"/>
      <c r="AV94" s="72">
        <f t="shared" si="79"/>
        <v>0</v>
      </c>
      <c r="AW94" s="110"/>
      <c r="AX94" s="131"/>
      <c r="AY94" s="72">
        <f t="shared" si="80"/>
        <v>0</v>
      </c>
      <c r="AZ94" s="110"/>
      <c r="BA94" s="131"/>
      <c r="BB94" s="72">
        <f t="shared" si="81"/>
        <v>0</v>
      </c>
      <c r="BC94" s="110"/>
      <c r="BD94" s="131"/>
      <c r="BE94" s="72">
        <f t="shared" si="82"/>
        <v>0</v>
      </c>
      <c r="BF94" s="110"/>
      <c r="BG94" s="131"/>
      <c r="BH94" s="72">
        <f t="shared" si="83"/>
        <v>0</v>
      </c>
      <c r="BI94" s="110"/>
      <c r="BJ94" s="131"/>
      <c r="BK94" s="72">
        <f t="shared" si="84"/>
        <v>0</v>
      </c>
      <c r="BL94" s="110"/>
      <c r="BM94" s="131"/>
      <c r="BN94" s="72">
        <f t="shared" si="85"/>
        <v>0</v>
      </c>
      <c r="BO94" s="110"/>
      <c r="BP94" s="131"/>
      <c r="BQ94" s="72">
        <f t="shared" si="86"/>
        <v>0</v>
      </c>
      <c r="BR94" s="110"/>
      <c r="BS94" s="131"/>
    </row>
    <row r="95" spans="1:71" ht="12.75">
      <c r="A95" s="127">
        <v>9</v>
      </c>
      <c r="B95" s="128"/>
      <c r="C95" s="72">
        <f t="shared" si="64"/>
        <v>0</v>
      </c>
      <c r="D95" s="75">
        <f t="shared" si="65"/>
        <v>0</v>
      </c>
      <c r="E95" s="75">
        <f t="shared" si="65"/>
        <v>0</v>
      </c>
      <c r="F95" s="72"/>
      <c r="G95" s="110"/>
      <c r="H95" s="131"/>
      <c r="I95" s="72">
        <f t="shared" si="66"/>
        <v>0</v>
      </c>
      <c r="J95" s="110"/>
      <c r="K95" s="131"/>
      <c r="L95" s="72">
        <f t="shared" si="67"/>
        <v>0</v>
      </c>
      <c r="M95" s="110"/>
      <c r="N95" s="131"/>
      <c r="O95" s="72">
        <f t="shared" si="68"/>
        <v>0</v>
      </c>
      <c r="P95" s="110"/>
      <c r="Q95" s="131"/>
      <c r="R95" s="72">
        <f t="shared" si="69"/>
        <v>0</v>
      </c>
      <c r="S95" s="110"/>
      <c r="T95" s="131"/>
      <c r="U95" s="72">
        <f t="shared" si="70"/>
        <v>0</v>
      </c>
      <c r="V95" s="110"/>
      <c r="W95" s="131"/>
      <c r="X95" s="72">
        <f t="shared" si="71"/>
        <v>0</v>
      </c>
      <c r="Y95" s="110"/>
      <c r="Z95" s="131"/>
      <c r="AA95" s="72">
        <f t="shared" si="72"/>
        <v>0</v>
      </c>
      <c r="AB95" s="110"/>
      <c r="AC95" s="131"/>
      <c r="AD95" s="72">
        <f t="shared" si="73"/>
        <v>0</v>
      </c>
      <c r="AE95" s="110"/>
      <c r="AF95" s="131"/>
      <c r="AG95" s="72">
        <f t="shared" si="74"/>
        <v>0</v>
      </c>
      <c r="AH95" s="110"/>
      <c r="AI95" s="131"/>
      <c r="AJ95" s="72">
        <f t="shared" si="75"/>
        <v>0</v>
      </c>
      <c r="AK95" s="110"/>
      <c r="AL95" s="131"/>
      <c r="AM95" s="72">
        <f t="shared" si="76"/>
        <v>0</v>
      </c>
      <c r="AN95" s="110"/>
      <c r="AO95" s="131"/>
      <c r="AP95" s="72">
        <f t="shared" si="77"/>
        <v>0</v>
      </c>
      <c r="AQ95" s="110"/>
      <c r="AR95" s="131"/>
      <c r="AS95" s="72">
        <f t="shared" si="78"/>
        <v>0</v>
      </c>
      <c r="AT95" s="110"/>
      <c r="AU95" s="131"/>
      <c r="AV95" s="72">
        <f t="shared" si="79"/>
        <v>0</v>
      </c>
      <c r="AW95" s="110"/>
      <c r="AX95" s="131"/>
      <c r="AY95" s="72">
        <f t="shared" si="80"/>
        <v>0</v>
      </c>
      <c r="AZ95" s="110"/>
      <c r="BA95" s="131"/>
      <c r="BB95" s="72">
        <f t="shared" si="81"/>
        <v>0</v>
      </c>
      <c r="BC95" s="110"/>
      <c r="BD95" s="131"/>
      <c r="BE95" s="72">
        <f t="shared" si="82"/>
        <v>0</v>
      </c>
      <c r="BF95" s="110"/>
      <c r="BG95" s="131"/>
      <c r="BH95" s="72">
        <f t="shared" si="83"/>
        <v>0</v>
      </c>
      <c r="BI95" s="110"/>
      <c r="BJ95" s="131"/>
      <c r="BK95" s="72">
        <f t="shared" si="84"/>
        <v>0</v>
      </c>
      <c r="BL95" s="110"/>
      <c r="BM95" s="131"/>
      <c r="BN95" s="72">
        <f t="shared" si="85"/>
        <v>0</v>
      </c>
      <c r="BO95" s="110"/>
      <c r="BP95" s="131"/>
      <c r="BQ95" s="72">
        <f t="shared" si="86"/>
        <v>0</v>
      </c>
      <c r="BR95" s="110"/>
      <c r="BS95" s="131"/>
    </row>
    <row r="96" spans="1:71" ht="12.75">
      <c r="A96" s="127">
        <v>10</v>
      </c>
      <c r="B96" s="128"/>
      <c r="C96" s="72">
        <f t="shared" si="64"/>
        <v>0</v>
      </c>
      <c r="D96" s="75">
        <f t="shared" si="65"/>
        <v>0</v>
      </c>
      <c r="E96" s="75">
        <f t="shared" si="65"/>
        <v>0</v>
      </c>
      <c r="F96" s="72"/>
      <c r="G96" s="110"/>
      <c r="H96" s="131"/>
      <c r="I96" s="72">
        <f t="shared" si="66"/>
        <v>0</v>
      </c>
      <c r="J96" s="110"/>
      <c r="K96" s="131"/>
      <c r="L96" s="72">
        <f t="shared" si="67"/>
        <v>0</v>
      </c>
      <c r="M96" s="110"/>
      <c r="N96" s="131"/>
      <c r="O96" s="72">
        <f t="shared" si="68"/>
        <v>0</v>
      </c>
      <c r="P96" s="110"/>
      <c r="Q96" s="131"/>
      <c r="R96" s="72">
        <f t="shared" si="69"/>
        <v>0</v>
      </c>
      <c r="S96" s="110"/>
      <c r="T96" s="131"/>
      <c r="U96" s="72">
        <f t="shared" si="70"/>
        <v>0</v>
      </c>
      <c r="V96" s="110"/>
      <c r="W96" s="131"/>
      <c r="X96" s="72">
        <f t="shared" si="71"/>
        <v>0</v>
      </c>
      <c r="Y96" s="110"/>
      <c r="Z96" s="131"/>
      <c r="AA96" s="72">
        <f t="shared" si="72"/>
        <v>0</v>
      </c>
      <c r="AB96" s="110"/>
      <c r="AC96" s="131"/>
      <c r="AD96" s="72">
        <f t="shared" si="73"/>
        <v>0</v>
      </c>
      <c r="AE96" s="110"/>
      <c r="AF96" s="131"/>
      <c r="AG96" s="72">
        <f t="shared" si="74"/>
        <v>0</v>
      </c>
      <c r="AH96" s="110"/>
      <c r="AI96" s="131"/>
      <c r="AJ96" s="72">
        <f t="shared" si="75"/>
        <v>0</v>
      </c>
      <c r="AK96" s="110"/>
      <c r="AL96" s="131"/>
      <c r="AM96" s="72">
        <f t="shared" si="76"/>
        <v>0</v>
      </c>
      <c r="AN96" s="110"/>
      <c r="AO96" s="131"/>
      <c r="AP96" s="72">
        <f t="shared" si="77"/>
        <v>0</v>
      </c>
      <c r="AQ96" s="110"/>
      <c r="AR96" s="131"/>
      <c r="AS96" s="72">
        <f t="shared" si="78"/>
        <v>0</v>
      </c>
      <c r="AT96" s="110"/>
      <c r="AU96" s="131"/>
      <c r="AV96" s="72">
        <f t="shared" si="79"/>
        <v>0</v>
      </c>
      <c r="AW96" s="110"/>
      <c r="AX96" s="131"/>
      <c r="AY96" s="72">
        <f t="shared" si="80"/>
        <v>0</v>
      </c>
      <c r="AZ96" s="110"/>
      <c r="BA96" s="131"/>
      <c r="BB96" s="72">
        <f t="shared" si="81"/>
        <v>0</v>
      </c>
      <c r="BC96" s="110"/>
      <c r="BD96" s="131"/>
      <c r="BE96" s="72">
        <f t="shared" si="82"/>
        <v>0</v>
      </c>
      <c r="BF96" s="110"/>
      <c r="BG96" s="131"/>
      <c r="BH96" s="72">
        <f t="shared" si="83"/>
        <v>0</v>
      </c>
      <c r="BI96" s="110"/>
      <c r="BJ96" s="131"/>
      <c r="BK96" s="72">
        <f t="shared" si="84"/>
        <v>0</v>
      </c>
      <c r="BL96" s="110"/>
      <c r="BM96" s="131"/>
      <c r="BN96" s="72">
        <f t="shared" si="85"/>
        <v>0</v>
      </c>
      <c r="BO96" s="110"/>
      <c r="BP96" s="131"/>
      <c r="BQ96" s="72">
        <f t="shared" si="86"/>
        <v>0</v>
      </c>
      <c r="BR96" s="110"/>
      <c r="BS96" s="131"/>
    </row>
    <row r="97" spans="1:71" ht="12.75">
      <c r="A97" s="127">
        <v>11</v>
      </c>
      <c r="B97" s="128"/>
      <c r="C97" s="72">
        <f t="shared" si="64"/>
        <v>0</v>
      </c>
      <c r="D97" s="75">
        <f t="shared" si="65"/>
        <v>0</v>
      </c>
      <c r="E97" s="75">
        <f t="shared" si="65"/>
        <v>0</v>
      </c>
      <c r="F97" s="72"/>
      <c r="G97" s="110"/>
      <c r="H97" s="131"/>
      <c r="I97" s="72">
        <f t="shared" si="66"/>
        <v>0</v>
      </c>
      <c r="J97" s="110"/>
      <c r="K97" s="131"/>
      <c r="L97" s="72">
        <f t="shared" si="67"/>
        <v>0</v>
      </c>
      <c r="M97" s="110"/>
      <c r="N97" s="131"/>
      <c r="O97" s="72">
        <f t="shared" si="68"/>
        <v>0</v>
      </c>
      <c r="P97" s="110"/>
      <c r="Q97" s="131"/>
      <c r="R97" s="72">
        <f t="shared" si="69"/>
        <v>0</v>
      </c>
      <c r="S97" s="110"/>
      <c r="T97" s="131"/>
      <c r="U97" s="72">
        <f t="shared" si="70"/>
        <v>0</v>
      </c>
      <c r="V97" s="110"/>
      <c r="W97" s="131"/>
      <c r="X97" s="72">
        <f t="shared" si="71"/>
        <v>0</v>
      </c>
      <c r="Y97" s="110"/>
      <c r="Z97" s="131"/>
      <c r="AA97" s="72">
        <f t="shared" si="72"/>
        <v>0</v>
      </c>
      <c r="AB97" s="110"/>
      <c r="AC97" s="131"/>
      <c r="AD97" s="72">
        <f t="shared" si="73"/>
        <v>0</v>
      </c>
      <c r="AE97" s="110"/>
      <c r="AF97" s="131"/>
      <c r="AG97" s="72">
        <f t="shared" si="74"/>
        <v>0</v>
      </c>
      <c r="AH97" s="110"/>
      <c r="AI97" s="131"/>
      <c r="AJ97" s="72">
        <f t="shared" si="75"/>
        <v>0</v>
      </c>
      <c r="AK97" s="110"/>
      <c r="AL97" s="131"/>
      <c r="AM97" s="72">
        <f t="shared" si="76"/>
        <v>0</v>
      </c>
      <c r="AN97" s="110"/>
      <c r="AO97" s="131"/>
      <c r="AP97" s="72">
        <f t="shared" si="77"/>
        <v>0</v>
      </c>
      <c r="AQ97" s="110"/>
      <c r="AR97" s="131"/>
      <c r="AS97" s="72">
        <f t="shared" si="78"/>
        <v>0</v>
      </c>
      <c r="AT97" s="110"/>
      <c r="AU97" s="131"/>
      <c r="AV97" s="72">
        <f t="shared" si="79"/>
        <v>0</v>
      </c>
      <c r="AW97" s="110"/>
      <c r="AX97" s="131"/>
      <c r="AY97" s="72">
        <f t="shared" si="80"/>
        <v>0</v>
      </c>
      <c r="AZ97" s="110"/>
      <c r="BA97" s="131"/>
      <c r="BB97" s="72">
        <f t="shared" si="81"/>
        <v>0</v>
      </c>
      <c r="BC97" s="110"/>
      <c r="BD97" s="131"/>
      <c r="BE97" s="72">
        <f t="shared" si="82"/>
        <v>0</v>
      </c>
      <c r="BF97" s="110"/>
      <c r="BG97" s="131"/>
      <c r="BH97" s="72">
        <f t="shared" si="83"/>
        <v>0</v>
      </c>
      <c r="BI97" s="110"/>
      <c r="BJ97" s="131"/>
      <c r="BK97" s="72">
        <f t="shared" si="84"/>
        <v>0</v>
      </c>
      <c r="BL97" s="110"/>
      <c r="BM97" s="131"/>
      <c r="BN97" s="72">
        <f t="shared" si="85"/>
        <v>0</v>
      </c>
      <c r="BO97" s="110"/>
      <c r="BP97" s="131"/>
      <c r="BQ97" s="72">
        <f t="shared" si="86"/>
        <v>0</v>
      </c>
      <c r="BR97" s="110"/>
      <c r="BS97" s="131"/>
    </row>
    <row r="98" spans="1:71" ht="12.75">
      <c r="A98" s="127">
        <v>12</v>
      </c>
      <c r="B98" s="128"/>
      <c r="C98" s="72">
        <f t="shared" si="64"/>
        <v>0</v>
      </c>
      <c r="D98" s="75">
        <f t="shared" si="65"/>
        <v>0</v>
      </c>
      <c r="E98" s="75">
        <f t="shared" si="65"/>
        <v>0</v>
      </c>
      <c r="F98" s="72"/>
      <c r="G98" s="110"/>
      <c r="H98" s="131"/>
      <c r="I98" s="72">
        <f t="shared" si="66"/>
        <v>0</v>
      </c>
      <c r="J98" s="110"/>
      <c r="K98" s="131"/>
      <c r="L98" s="72">
        <f t="shared" si="67"/>
        <v>0</v>
      </c>
      <c r="M98" s="110"/>
      <c r="N98" s="131"/>
      <c r="O98" s="72">
        <f t="shared" si="68"/>
        <v>0</v>
      </c>
      <c r="P98" s="110"/>
      <c r="Q98" s="131"/>
      <c r="R98" s="72">
        <f t="shared" si="69"/>
        <v>0</v>
      </c>
      <c r="S98" s="110"/>
      <c r="T98" s="131"/>
      <c r="U98" s="72">
        <f t="shared" si="70"/>
        <v>0</v>
      </c>
      <c r="V98" s="110"/>
      <c r="W98" s="131"/>
      <c r="X98" s="72">
        <f t="shared" si="71"/>
        <v>0</v>
      </c>
      <c r="Y98" s="110"/>
      <c r="Z98" s="131"/>
      <c r="AA98" s="72">
        <f t="shared" si="72"/>
        <v>0</v>
      </c>
      <c r="AB98" s="110"/>
      <c r="AC98" s="131"/>
      <c r="AD98" s="72">
        <f t="shared" si="73"/>
        <v>0</v>
      </c>
      <c r="AE98" s="110"/>
      <c r="AF98" s="131"/>
      <c r="AG98" s="72">
        <f t="shared" si="74"/>
        <v>0</v>
      </c>
      <c r="AH98" s="110"/>
      <c r="AI98" s="131"/>
      <c r="AJ98" s="72">
        <f t="shared" si="75"/>
        <v>0</v>
      </c>
      <c r="AK98" s="110"/>
      <c r="AL98" s="131"/>
      <c r="AM98" s="72">
        <f t="shared" si="76"/>
        <v>0</v>
      </c>
      <c r="AN98" s="110"/>
      <c r="AO98" s="131"/>
      <c r="AP98" s="72">
        <f t="shared" si="77"/>
        <v>0</v>
      </c>
      <c r="AQ98" s="110"/>
      <c r="AR98" s="131"/>
      <c r="AS98" s="72">
        <f t="shared" si="78"/>
        <v>0</v>
      </c>
      <c r="AT98" s="110"/>
      <c r="AU98" s="131"/>
      <c r="AV98" s="72">
        <f t="shared" si="79"/>
        <v>0</v>
      </c>
      <c r="AW98" s="110"/>
      <c r="AX98" s="131"/>
      <c r="AY98" s="72">
        <f t="shared" si="80"/>
        <v>0</v>
      </c>
      <c r="AZ98" s="110"/>
      <c r="BA98" s="131"/>
      <c r="BB98" s="72">
        <f t="shared" si="81"/>
        <v>0</v>
      </c>
      <c r="BC98" s="110"/>
      <c r="BD98" s="131"/>
      <c r="BE98" s="72">
        <f t="shared" si="82"/>
        <v>0</v>
      </c>
      <c r="BF98" s="110"/>
      <c r="BG98" s="131"/>
      <c r="BH98" s="72">
        <f t="shared" si="83"/>
        <v>0</v>
      </c>
      <c r="BI98" s="110"/>
      <c r="BJ98" s="131"/>
      <c r="BK98" s="72">
        <f t="shared" si="84"/>
        <v>0</v>
      </c>
      <c r="BL98" s="110"/>
      <c r="BM98" s="131"/>
      <c r="BN98" s="72">
        <f t="shared" si="85"/>
        <v>0</v>
      </c>
      <c r="BO98" s="110"/>
      <c r="BP98" s="131"/>
      <c r="BQ98" s="72">
        <f t="shared" si="86"/>
        <v>0</v>
      </c>
      <c r="BR98" s="110"/>
      <c r="BS98" s="131"/>
    </row>
    <row r="99" spans="1:71" ht="12.75">
      <c r="A99" s="127">
        <v>13</v>
      </c>
      <c r="B99" s="128"/>
      <c r="C99" s="72">
        <f t="shared" si="64"/>
        <v>0</v>
      </c>
      <c r="D99" s="75">
        <f t="shared" si="65"/>
        <v>0</v>
      </c>
      <c r="E99" s="75">
        <f t="shared" si="65"/>
        <v>0</v>
      </c>
      <c r="F99" s="72"/>
      <c r="G99" s="110"/>
      <c r="H99" s="131"/>
      <c r="I99" s="72">
        <f t="shared" si="66"/>
        <v>0</v>
      </c>
      <c r="J99" s="110"/>
      <c r="K99" s="131"/>
      <c r="L99" s="72">
        <f t="shared" si="67"/>
        <v>0</v>
      </c>
      <c r="M99" s="110"/>
      <c r="N99" s="131"/>
      <c r="O99" s="72">
        <f t="shared" si="68"/>
        <v>0</v>
      </c>
      <c r="P99" s="110"/>
      <c r="Q99" s="131"/>
      <c r="R99" s="72">
        <f t="shared" si="69"/>
        <v>0</v>
      </c>
      <c r="S99" s="110"/>
      <c r="T99" s="131"/>
      <c r="U99" s="72">
        <f t="shared" si="70"/>
        <v>0</v>
      </c>
      <c r="V99" s="110"/>
      <c r="W99" s="131"/>
      <c r="X99" s="72">
        <f t="shared" si="71"/>
        <v>0</v>
      </c>
      <c r="Y99" s="110"/>
      <c r="Z99" s="131"/>
      <c r="AA99" s="72">
        <f t="shared" si="72"/>
        <v>0</v>
      </c>
      <c r="AB99" s="110"/>
      <c r="AC99" s="131"/>
      <c r="AD99" s="72">
        <f t="shared" si="73"/>
        <v>0</v>
      </c>
      <c r="AE99" s="110"/>
      <c r="AF99" s="131"/>
      <c r="AG99" s="72">
        <f t="shared" si="74"/>
        <v>0</v>
      </c>
      <c r="AH99" s="110"/>
      <c r="AI99" s="131"/>
      <c r="AJ99" s="72">
        <f t="shared" si="75"/>
        <v>0</v>
      </c>
      <c r="AK99" s="110"/>
      <c r="AL99" s="131"/>
      <c r="AM99" s="72">
        <f t="shared" si="76"/>
        <v>0</v>
      </c>
      <c r="AN99" s="110"/>
      <c r="AO99" s="131"/>
      <c r="AP99" s="72">
        <f t="shared" si="77"/>
        <v>0</v>
      </c>
      <c r="AQ99" s="110"/>
      <c r="AR99" s="131"/>
      <c r="AS99" s="72">
        <f t="shared" si="78"/>
        <v>0</v>
      </c>
      <c r="AT99" s="110"/>
      <c r="AU99" s="131"/>
      <c r="AV99" s="72">
        <f t="shared" si="79"/>
        <v>0</v>
      </c>
      <c r="AW99" s="110"/>
      <c r="AX99" s="131"/>
      <c r="AY99" s="72">
        <f t="shared" si="80"/>
        <v>0</v>
      </c>
      <c r="AZ99" s="110"/>
      <c r="BA99" s="131"/>
      <c r="BB99" s="72">
        <f t="shared" si="81"/>
        <v>0</v>
      </c>
      <c r="BC99" s="110"/>
      <c r="BD99" s="131"/>
      <c r="BE99" s="72">
        <f t="shared" si="82"/>
        <v>0</v>
      </c>
      <c r="BF99" s="110"/>
      <c r="BG99" s="131"/>
      <c r="BH99" s="72">
        <f t="shared" si="83"/>
        <v>0</v>
      </c>
      <c r="BI99" s="110"/>
      <c r="BJ99" s="131"/>
      <c r="BK99" s="72">
        <f t="shared" si="84"/>
        <v>0</v>
      </c>
      <c r="BL99" s="110"/>
      <c r="BM99" s="131"/>
      <c r="BN99" s="72">
        <f t="shared" si="85"/>
        <v>0</v>
      </c>
      <c r="BO99" s="110"/>
      <c r="BP99" s="131"/>
      <c r="BQ99" s="72">
        <f t="shared" si="86"/>
        <v>0</v>
      </c>
      <c r="BR99" s="110"/>
      <c r="BS99" s="131"/>
    </row>
    <row r="100" spans="1:71" ht="12.75">
      <c r="A100" s="127">
        <v>14</v>
      </c>
      <c r="B100" s="128"/>
      <c r="C100" s="72">
        <f t="shared" si="64"/>
        <v>0</v>
      </c>
      <c r="D100" s="75">
        <f t="shared" si="65"/>
        <v>0</v>
      </c>
      <c r="E100" s="75">
        <f t="shared" si="65"/>
        <v>0</v>
      </c>
      <c r="F100" s="72"/>
      <c r="G100" s="110"/>
      <c r="H100" s="131"/>
      <c r="I100" s="72">
        <f t="shared" si="66"/>
        <v>0</v>
      </c>
      <c r="J100" s="110"/>
      <c r="K100" s="131"/>
      <c r="L100" s="72">
        <f t="shared" si="67"/>
        <v>0</v>
      </c>
      <c r="M100" s="110"/>
      <c r="N100" s="131"/>
      <c r="O100" s="72">
        <f t="shared" si="68"/>
        <v>0</v>
      </c>
      <c r="P100" s="110"/>
      <c r="Q100" s="131"/>
      <c r="R100" s="72">
        <f t="shared" si="69"/>
        <v>0</v>
      </c>
      <c r="S100" s="110"/>
      <c r="T100" s="131"/>
      <c r="U100" s="72">
        <f t="shared" si="70"/>
        <v>0</v>
      </c>
      <c r="V100" s="110"/>
      <c r="W100" s="131"/>
      <c r="X100" s="72">
        <f t="shared" si="71"/>
        <v>0</v>
      </c>
      <c r="Y100" s="110"/>
      <c r="Z100" s="131"/>
      <c r="AA100" s="72">
        <f t="shared" si="72"/>
        <v>0</v>
      </c>
      <c r="AB100" s="110"/>
      <c r="AC100" s="131"/>
      <c r="AD100" s="72">
        <f t="shared" si="73"/>
        <v>0</v>
      </c>
      <c r="AE100" s="110"/>
      <c r="AF100" s="131"/>
      <c r="AG100" s="72">
        <f t="shared" si="74"/>
        <v>0</v>
      </c>
      <c r="AH100" s="110"/>
      <c r="AI100" s="131"/>
      <c r="AJ100" s="72">
        <f t="shared" si="75"/>
        <v>0</v>
      </c>
      <c r="AK100" s="110"/>
      <c r="AL100" s="131"/>
      <c r="AM100" s="72">
        <f t="shared" si="76"/>
        <v>0</v>
      </c>
      <c r="AN100" s="110"/>
      <c r="AO100" s="131"/>
      <c r="AP100" s="72">
        <f t="shared" si="77"/>
        <v>0</v>
      </c>
      <c r="AQ100" s="110"/>
      <c r="AR100" s="131"/>
      <c r="AS100" s="72">
        <f t="shared" si="78"/>
        <v>0</v>
      </c>
      <c r="AT100" s="110"/>
      <c r="AU100" s="131"/>
      <c r="AV100" s="72">
        <f t="shared" si="79"/>
        <v>0</v>
      </c>
      <c r="AW100" s="110"/>
      <c r="AX100" s="131"/>
      <c r="AY100" s="72">
        <f t="shared" si="80"/>
        <v>0</v>
      </c>
      <c r="AZ100" s="110"/>
      <c r="BA100" s="131"/>
      <c r="BB100" s="72">
        <f t="shared" si="81"/>
        <v>0</v>
      </c>
      <c r="BC100" s="110"/>
      <c r="BD100" s="131"/>
      <c r="BE100" s="72">
        <f t="shared" si="82"/>
        <v>0</v>
      </c>
      <c r="BF100" s="110"/>
      <c r="BG100" s="131"/>
      <c r="BH100" s="72">
        <f t="shared" si="83"/>
        <v>0</v>
      </c>
      <c r="BI100" s="110"/>
      <c r="BJ100" s="131"/>
      <c r="BK100" s="72">
        <f t="shared" si="84"/>
        <v>0</v>
      </c>
      <c r="BL100" s="110"/>
      <c r="BM100" s="131"/>
      <c r="BN100" s="72">
        <f t="shared" si="85"/>
        <v>0</v>
      </c>
      <c r="BO100" s="110"/>
      <c r="BP100" s="131"/>
      <c r="BQ100" s="72">
        <f t="shared" si="86"/>
        <v>0</v>
      </c>
      <c r="BR100" s="110"/>
      <c r="BS100" s="131"/>
    </row>
    <row r="101" spans="1:71" ht="13.5" thickBot="1">
      <c r="A101" s="132">
        <v>15</v>
      </c>
      <c r="B101" s="133"/>
      <c r="C101" s="82">
        <f t="shared" si="64"/>
        <v>0</v>
      </c>
      <c r="D101" s="75">
        <f t="shared" si="65"/>
        <v>0</v>
      </c>
      <c r="E101" s="75">
        <f t="shared" si="65"/>
        <v>0</v>
      </c>
      <c r="F101" s="82"/>
      <c r="G101" s="134"/>
      <c r="H101" s="135"/>
      <c r="I101" s="82">
        <f t="shared" si="66"/>
        <v>0</v>
      </c>
      <c r="J101" s="134"/>
      <c r="K101" s="135"/>
      <c r="L101" s="82">
        <f t="shared" si="67"/>
        <v>0</v>
      </c>
      <c r="M101" s="134"/>
      <c r="N101" s="135"/>
      <c r="O101" s="82">
        <f t="shared" si="68"/>
        <v>0</v>
      </c>
      <c r="P101" s="134"/>
      <c r="Q101" s="135"/>
      <c r="R101" s="82">
        <f t="shared" si="69"/>
        <v>0</v>
      </c>
      <c r="S101" s="134"/>
      <c r="T101" s="135"/>
      <c r="U101" s="82">
        <f t="shared" si="70"/>
        <v>0</v>
      </c>
      <c r="V101" s="134"/>
      <c r="W101" s="135"/>
      <c r="X101" s="82">
        <f t="shared" si="71"/>
        <v>0</v>
      </c>
      <c r="Y101" s="134"/>
      <c r="Z101" s="135"/>
      <c r="AA101" s="82">
        <f t="shared" si="72"/>
        <v>0</v>
      </c>
      <c r="AB101" s="134"/>
      <c r="AC101" s="135"/>
      <c r="AD101" s="82">
        <f t="shared" si="73"/>
        <v>0</v>
      </c>
      <c r="AE101" s="134"/>
      <c r="AF101" s="135"/>
      <c r="AG101" s="82">
        <f t="shared" si="74"/>
        <v>0</v>
      </c>
      <c r="AH101" s="134"/>
      <c r="AI101" s="135"/>
      <c r="AJ101" s="82">
        <f t="shared" si="75"/>
        <v>0</v>
      </c>
      <c r="AK101" s="134"/>
      <c r="AL101" s="135"/>
      <c r="AM101" s="82">
        <f t="shared" si="76"/>
        <v>0</v>
      </c>
      <c r="AN101" s="134"/>
      <c r="AO101" s="135"/>
      <c r="AP101" s="82">
        <f t="shared" si="77"/>
        <v>0</v>
      </c>
      <c r="AQ101" s="134"/>
      <c r="AR101" s="135"/>
      <c r="AS101" s="82">
        <f t="shared" si="78"/>
        <v>0</v>
      </c>
      <c r="AT101" s="134"/>
      <c r="AU101" s="135"/>
      <c r="AV101" s="82">
        <f t="shared" si="79"/>
        <v>0</v>
      </c>
      <c r="AW101" s="134"/>
      <c r="AX101" s="135"/>
      <c r="AY101" s="82">
        <f t="shared" si="80"/>
        <v>0</v>
      </c>
      <c r="AZ101" s="134"/>
      <c r="BA101" s="135"/>
      <c r="BB101" s="82">
        <f t="shared" si="81"/>
        <v>0</v>
      </c>
      <c r="BC101" s="134"/>
      <c r="BD101" s="135"/>
      <c r="BE101" s="82">
        <f t="shared" si="82"/>
        <v>0</v>
      </c>
      <c r="BF101" s="134"/>
      <c r="BG101" s="135"/>
      <c r="BH101" s="82">
        <f t="shared" si="83"/>
        <v>0</v>
      </c>
      <c r="BI101" s="134"/>
      <c r="BJ101" s="135"/>
      <c r="BK101" s="82">
        <f t="shared" si="84"/>
        <v>0</v>
      </c>
      <c r="BL101" s="134"/>
      <c r="BM101" s="135"/>
      <c r="BN101" s="82">
        <f t="shared" si="85"/>
        <v>0</v>
      </c>
      <c r="BO101" s="134"/>
      <c r="BP101" s="135"/>
      <c r="BQ101" s="82">
        <f t="shared" si="86"/>
        <v>0</v>
      </c>
      <c r="BR101" s="134"/>
      <c r="BS101" s="135"/>
    </row>
    <row r="102" spans="1:71" ht="13.5" thickBot="1">
      <c r="A102" s="136">
        <v>16</v>
      </c>
      <c r="B102" s="137"/>
      <c r="C102" s="138">
        <f t="shared" si="64"/>
        <v>0</v>
      </c>
      <c r="D102" s="75">
        <f t="shared" si="65"/>
        <v>0</v>
      </c>
      <c r="E102" s="75">
        <f t="shared" si="65"/>
        <v>0</v>
      </c>
      <c r="F102" s="138"/>
      <c r="G102" s="139"/>
      <c r="H102" s="140"/>
      <c r="I102" s="138">
        <f t="shared" si="66"/>
        <v>0</v>
      </c>
      <c r="J102" s="139"/>
      <c r="K102" s="140"/>
      <c r="L102" s="138">
        <f t="shared" si="67"/>
        <v>0</v>
      </c>
      <c r="M102" s="139"/>
      <c r="N102" s="140"/>
      <c r="O102" s="138">
        <f t="shared" si="68"/>
        <v>0</v>
      </c>
      <c r="P102" s="139"/>
      <c r="Q102" s="140"/>
      <c r="R102" s="138">
        <f t="shared" si="69"/>
        <v>0</v>
      </c>
      <c r="S102" s="139"/>
      <c r="T102" s="140"/>
      <c r="U102" s="138">
        <f t="shared" si="70"/>
        <v>0</v>
      </c>
      <c r="V102" s="139"/>
      <c r="W102" s="140"/>
      <c r="X102" s="138">
        <f t="shared" si="71"/>
        <v>0</v>
      </c>
      <c r="Y102" s="139"/>
      <c r="Z102" s="140"/>
      <c r="AA102" s="138">
        <f t="shared" si="72"/>
        <v>0</v>
      </c>
      <c r="AB102" s="139"/>
      <c r="AC102" s="140"/>
      <c r="AD102" s="138">
        <f t="shared" si="73"/>
        <v>0</v>
      </c>
      <c r="AE102" s="139"/>
      <c r="AF102" s="140"/>
      <c r="AG102" s="138">
        <f t="shared" si="74"/>
        <v>0</v>
      </c>
      <c r="AH102" s="139"/>
      <c r="AI102" s="140"/>
      <c r="AJ102" s="138">
        <f t="shared" si="75"/>
        <v>0</v>
      </c>
      <c r="AK102" s="139"/>
      <c r="AL102" s="140"/>
      <c r="AM102" s="138">
        <f t="shared" si="76"/>
        <v>0</v>
      </c>
      <c r="AN102" s="139"/>
      <c r="AO102" s="140"/>
      <c r="AP102" s="138">
        <f t="shared" si="77"/>
        <v>0</v>
      </c>
      <c r="AQ102" s="139"/>
      <c r="AR102" s="140"/>
      <c r="AS102" s="138">
        <f t="shared" si="78"/>
        <v>0</v>
      </c>
      <c r="AT102" s="139"/>
      <c r="AU102" s="140"/>
      <c r="AV102" s="138">
        <f t="shared" si="79"/>
        <v>0</v>
      </c>
      <c r="AW102" s="139"/>
      <c r="AX102" s="140"/>
      <c r="AY102" s="138">
        <f t="shared" si="80"/>
        <v>0</v>
      </c>
      <c r="AZ102" s="139"/>
      <c r="BA102" s="140"/>
      <c r="BB102" s="138">
        <f t="shared" si="81"/>
        <v>0</v>
      </c>
      <c r="BC102" s="139"/>
      <c r="BD102" s="140"/>
      <c r="BE102" s="138">
        <f t="shared" si="82"/>
        <v>0</v>
      </c>
      <c r="BF102" s="139"/>
      <c r="BG102" s="140"/>
      <c r="BH102" s="138">
        <f t="shared" si="83"/>
        <v>0</v>
      </c>
      <c r="BI102" s="139"/>
      <c r="BJ102" s="140"/>
      <c r="BK102" s="138">
        <f t="shared" si="84"/>
        <v>0</v>
      </c>
      <c r="BL102" s="139"/>
      <c r="BM102" s="140"/>
      <c r="BN102" s="138">
        <f t="shared" si="85"/>
        <v>0</v>
      </c>
      <c r="BO102" s="139"/>
      <c r="BP102" s="140"/>
      <c r="BQ102" s="138">
        <f t="shared" si="86"/>
        <v>0</v>
      </c>
      <c r="BR102" s="139"/>
      <c r="BS102" s="140"/>
    </row>
    <row r="103" spans="4:5" ht="12.75">
      <c r="D103" s="85"/>
      <c r="E103" s="85"/>
    </row>
  </sheetData>
  <sheetProtection/>
  <mergeCells count="29">
    <mergeCell ref="D82:E82"/>
    <mergeCell ref="D79:E79"/>
    <mergeCell ref="BK4:BM4"/>
    <mergeCell ref="BN4:BP4"/>
    <mergeCell ref="BQ4:BS4"/>
    <mergeCell ref="AS4:AU4"/>
    <mergeCell ref="AV4:AX4"/>
    <mergeCell ref="AY4:BA4"/>
    <mergeCell ref="BB4:BD4"/>
    <mergeCell ref="BE4:BG4"/>
    <mergeCell ref="BH4:BJ4"/>
    <mergeCell ref="AA4:AC4"/>
    <mergeCell ref="AD4:AF4"/>
    <mergeCell ref="AG4:AI4"/>
    <mergeCell ref="AJ4:AL4"/>
    <mergeCell ref="AM4:AO4"/>
    <mergeCell ref="AP4:AR4"/>
    <mergeCell ref="I4:K4"/>
    <mergeCell ref="L4:N4"/>
    <mergeCell ref="O4:Q4"/>
    <mergeCell ref="R4:T4"/>
    <mergeCell ref="U4:W4"/>
    <mergeCell ref="X4:Z4"/>
    <mergeCell ref="A1:E1"/>
    <mergeCell ref="A2:E2"/>
    <mergeCell ref="A4:A5"/>
    <mergeCell ref="B4:B5"/>
    <mergeCell ref="C4:E4"/>
    <mergeCell ref="F4:H4"/>
  </mergeCells>
  <printOptions horizontalCentered="1"/>
  <pageMargins left="0.7086614173228347" right="0.2755905511811024" top="0.15748031496062992" bottom="0.3937007874015748" header="0" footer="0"/>
  <pageSetup fitToWidth="50" horizontalDpi="600" verticalDpi="600" orientation="portrait" paperSize="9" scale="74" r:id="rId3"/>
  <rowBreaks count="1" manualBreakCount="1">
    <brk id="6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S97"/>
  <sheetViews>
    <sheetView view="pageBreakPreview" zoomScale="115" zoomScaleSheetLayoutView="115" zoomScalePageLayoutView="0" workbookViewId="0" topLeftCell="A52">
      <selection activeCell="D68" sqref="D68:E68"/>
    </sheetView>
  </sheetViews>
  <sheetFormatPr defaultColWidth="9.00390625" defaultRowHeight="12.75"/>
  <cols>
    <col min="1" max="1" width="5.375" style="145" customWidth="1"/>
    <col min="2" max="2" width="58.375" style="148" customWidth="1"/>
    <col min="3" max="3" width="14.875" style="173" customWidth="1"/>
    <col min="4" max="4" width="13.25390625" style="193" customWidth="1"/>
    <col min="5" max="5" width="14.125" style="193" customWidth="1"/>
    <col min="6" max="6" width="17.125" style="148" hidden="1" customWidth="1"/>
    <col min="7" max="7" width="11.25390625" style="148" customWidth="1"/>
    <col min="8" max="8" width="16.625" style="148" customWidth="1"/>
    <col min="9" max="71" width="11.25390625" style="148" customWidth="1"/>
    <col min="72" max="16384" width="9.125" style="148" customWidth="1"/>
  </cols>
  <sheetData>
    <row r="1" spans="1:12" s="144" customFormat="1" ht="45.75" customHeight="1">
      <c r="A1" s="288" t="s">
        <v>174</v>
      </c>
      <c r="B1" s="288"/>
      <c r="C1" s="288"/>
      <c r="D1" s="288"/>
      <c r="E1" s="288"/>
      <c r="L1" s="144">
        <f>71+72+80</f>
        <v>223</v>
      </c>
    </row>
    <row r="2" spans="1:5" s="144" customFormat="1" ht="15.75">
      <c r="A2" s="272" t="s">
        <v>215</v>
      </c>
      <c r="B2" s="272"/>
      <c r="C2" s="272"/>
      <c r="D2" s="272"/>
      <c r="E2" s="272"/>
    </row>
    <row r="3" spans="1:71" s="144" customFormat="1" ht="14.25" thickBot="1">
      <c r="A3" s="145"/>
      <c r="B3" s="145"/>
      <c r="C3" s="146"/>
      <c r="D3" s="146">
        <v>9430</v>
      </c>
      <c r="E3" s="147" t="s">
        <v>173</v>
      </c>
      <c r="F3" s="146"/>
      <c r="G3" s="146"/>
      <c r="H3" s="147"/>
      <c r="I3" s="146"/>
      <c r="J3" s="146"/>
      <c r="K3" s="147" t="s">
        <v>66</v>
      </c>
      <c r="L3" s="146"/>
      <c r="M3" s="146"/>
      <c r="N3" s="147" t="s">
        <v>66</v>
      </c>
      <c r="O3" s="146"/>
      <c r="P3" s="146"/>
      <c r="Q3" s="147" t="s">
        <v>66</v>
      </c>
      <c r="R3" s="146"/>
      <c r="S3" s="146"/>
      <c r="T3" s="147" t="s">
        <v>66</v>
      </c>
      <c r="U3" s="146"/>
      <c r="V3" s="146"/>
      <c r="W3" s="147" t="s">
        <v>66</v>
      </c>
      <c r="X3" s="146"/>
      <c r="Y3" s="146"/>
      <c r="Z3" s="147" t="s">
        <v>66</v>
      </c>
      <c r="AA3" s="146"/>
      <c r="AB3" s="146"/>
      <c r="AC3" s="147" t="s">
        <v>66</v>
      </c>
      <c r="AD3" s="146"/>
      <c r="AE3" s="146"/>
      <c r="AF3" s="147" t="s">
        <v>66</v>
      </c>
      <c r="AG3" s="146"/>
      <c r="AH3" s="146"/>
      <c r="AI3" s="147" t="s">
        <v>66</v>
      </c>
      <c r="AJ3" s="146"/>
      <c r="AK3" s="146"/>
      <c r="AL3" s="147" t="s">
        <v>66</v>
      </c>
      <c r="AM3" s="146"/>
      <c r="AN3" s="146"/>
      <c r="AO3" s="147" t="s">
        <v>66</v>
      </c>
      <c r="AP3" s="146"/>
      <c r="AQ3" s="146"/>
      <c r="AR3" s="147" t="s">
        <v>66</v>
      </c>
      <c r="AS3" s="146"/>
      <c r="AT3" s="146"/>
      <c r="AU3" s="147" t="s">
        <v>66</v>
      </c>
      <c r="AV3" s="146"/>
      <c r="AW3" s="146"/>
      <c r="AX3" s="147" t="s">
        <v>66</v>
      </c>
      <c r="AY3" s="146"/>
      <c r="AZ3" s="146"/>
      <c r="BA3" s="147" t="s">
        <v>66</v>
      </c>
      <c r="BB3" s="146"/>
      <c r="BC3" s="146"/>
      <c r="BD3" s="147" t="s">
        <v>66</v>
      </c>
      <c r="BE3" s="146"/>
      <c r="BF3" s="146"/>
      <c r="BG3" s="147" t="s">
        <v>66</v>
      </c>
      <c r="BH3" s="146"/>
      <c r="BI3" s="146"/>
      <c r="BJ3" s="147" t="s">
        <v>66</v>
      </c>
      <c r="BK3" s="146"/>
      <c r="BL3" s="146"/>
      <c r="BM3" s="147" t="s">
        <v>66</v>
      </c>
      <c r="BN3" s="146"/>
      <c r="BO3" s="146"/>
      <c r="BP3" s="147" t="s">
        <v>66</v>
      </c>
      <c r="BQ3" s="146"/>
      <c r="BR3" s="146"/>
      <c r="BS3" s="147" t="s">
        <v>66</v>
      </c>
    </row>
    <row r="4" spans="1:71" ht="25.5" customHeight="1" thickBot="1">
      <c r="A4" s="289" t="s">
        <v>65</v>
      </c>
      <c r="B4" s="291" t="s">
        <v>96</v>
      </c>
      <c r="C4" s="293" t="s">
        <v>169</v>
      </c>
      <c r="D4" s="294"/>
      <c r="E4" s="295"/>
      <c r="F4" s="296"/>
      <c r="G4" s="297"/>
      <c r="H4" s="298"/>
      <c r="I4" s="296">
        <f>+затраты!I4</f>
        <v>2</v>
      </c>
      <c r="J4" s="297"/>
      <c r="K4" s="298"/>
      <c r="L4" s="296">
        <f>+затраты!L4</f>
        <v>3</v>
      </c>
      <c r="M4" s="297"/>
      <c r="N4" s="298"/>
      <c r="O4" s="296">
        <f>+затраты!O4</f>
        <v>4</v>
      </c>
      <c r="P4" s="297"/>
      <c r="Q4" s="298"/>
      <c r="R4" s="296">
        <f>+затраты!R4</f>
        <v>5</v>
      </c>
      <c r="S4" s="297"/>
      <c r="T4" s="298"/>
      <c r="U4" s="296">
        <f>+затраты!U4</f>
        <v>6</v>
      </c>
      <c r="V4" s="297"/>
      <c r="W4" s="298"/>
      <c r="X4" s="296">
        <f>+затраты!X4</f>
        <v>7</v>
      </c>
      <c r="Y4" s="297"/>
      <c r="Z4" s="298"/>
      <c r="AA4" s="296">
        <f>+затраты!AA4</f>
        <v>8</v>
      </c>
      <c r="AB4" s="297"/>
      <c r="AC4" s="298"/>
      <c r="AD4" s="296">
        <f>+затраты!AD4</f>
        <v>9</v>
      </c>
      <c r="AE4" s="297"/>
      <c r="AF4" s="298"/>
      <c r="AG4" s="296">
        <f>+затраты!AG4</f>
        <v>10</v>
      </c>
      <c r="AH4" s="297"/>
      <c r="AI4" s="298"/>
      <c r="AJ4" s="296">
        <f>+затраты!AJ4</f>
        <v>11</v>
      </c>
      <c r="AK4" s="297"/>
      <c r="AL4" s="298"/>
      <c r="AM4" s="296">
        <f>+затраты!AM4</f>
        <v>12</v>
      </c>
      <c r="AN4" s="297"/>
      <c r="AO4" s="298"/>
      <c r="AP4" s="296">
        <f>+затраты!AP4</f>
        <v>13</v>
      </c>
      <c r="AQ4" s="297"/>
      <c r="AR4" s="298"/>
      <c r="AS4" s="296">
        <f>+затраты!AS4</f>
        <v>14</v>
      </c>
      <c r="AT4" s="297"/>
      <c r="AU4" s="298"/>
      <c r="AV4" s="296">
        <f>+затраты!AV4</f>
        <v>15</v>
      </c>
      <c r="AW4" s="297"/>
      <c r="AX4" s="298"/>
      <c r="AY4" s="296">
        <f>+затраты!AY4</f>
        <v>16</v>
      </c>
      <c r="AZ4" s="297"/>
      <c r="BA4" s="298"/>
      <c r="BB4" s="296">
        <f>+затраты!BB4</f>
        <v>17</v>
      </c>
      <c r="BC4" s="297"/>
      <c r="BD4" s="298"/>
      <c r="BE4" s="296">
        <f>+затраты!BE4</f>
        <v>18</v>
      </c>
      <c r="BF4" s="297"/>
      <c r="BG4" s="298"/>
      <c r="BH4" s="296">
        <f>+затраты!BH4</f>
        <v>19</v>
      </c>
      <c r="BI4" s="297"/>
      <c r="BJ4" s="298"/>
      <c r="BK4" s="296">
        <f>+затраты!BK4</f>
        <v>20</v>
      </c>
      <c r="BL4" s="297"/>
      <c r="BM4" s="298"/>
      <c r="BN4" s="296">
        <f>+затраты!BN4</f>
        <v>21</v>
      </c>
      <c r="BO4" s="297"/>
      <c r="BP4" s="298"/>
      <c r="BQ4" s="296">
        <f>+затраты!BQ4</f>
        <v>22</v>
      </c>
      <c r="BR4" s="297"/>
      <c r="BS4" s="298"/>
    </row>
    <row r="5" spans="1:71" ht="35.25" customHeight="1">
      <c r="A5" s="290"/>
      <c r="B5" s="292"/>
      <c r="C5" s="149" t="s">
        <v>170</v>
      </c>
      <c r="D5" s="220" t="s">
        <v>171</v>
      </c>
      <c r="E5" s="150" t="s">
        <v>172</v>
      </c>
      <c r="F5" s="151"/>
      <c r="G5" s="152"/>
      <c r="H5" s="153"/>
      <c r="I5" s="151" t="s">
        <v>0</v>
      </c>
      <c r="J5" s="152" t="s">
        <v>1</v>
      </c>
      <c r="K5" s="153" t="s">
        <v>2</v>
      </c>
      <c r="L5" s="151" t="s">
        <v>0</v>
      </c>
      <c r="M5" s="152" t="s">
        <v>1</v>
      </c>
      <c r="N5" s="153" t="s">
        <v>2</v>
      </c>
      <c r="O5" s="151" t="s">
        <v>0</v>
      </c>
      <c r="P5" s="152" t="s">
        <v>1</v>
      </c>
      <c r="Q5" s="153" t="s">
        <v>2</v>
      </c>
      <c r="R5" s="151" t="s">
        <v>0</v>
      </c>
      <c r="S5" s="152" t="s">
        <v>1</v>
      </c>
      <c r="T5" s="153" t="s">
        <v>2</v>
      </c>
      <c r="U5" s="151" t="s">
        <v>0</v>
      </c>
      <c r="V5" s="152" t="s">
        <v>1</v>
      </c>
      <c r="W5" s="153" t="s">
        <v>2</v>
      </c>
      <c r="X5" s="151" t="s">
        <v>0</v>
      </c>
      <c r="Y5" s="152" t="s">
        <v>1</v>
      </c>
      <c r="Z5" s="153" t="s">
        <v>2</v>
      </c>
      <c r="AA5" s="151" t="s">
        <v>0</v>
      </c>
      <c r="AB5" s="152" t="s">
        <v>1</v>
      </c>
      <c r="AC5" s="153" t="s">
        <v>2</v>
      </c>
      <c r="AD5" s="151" t="s">
        <v>0</v>
      </c>
      <c r="AE5" s="152" t="s">
        <v>1</v>
      </c>
      <c r="AF5" s="153" t="s">
        <v>2</v>
      </c>
      <c r="AG5" s="151" t="s">
        <v>0</v>
      </c>
      <c r="AH5" s="152" t="s">
        <v>1</v>
      </c>
      <c r="AI5" s="153" t="s">
        <v>2</v>
      </c>
      <c r="AJ5" s="151" t="s">
        <v>0</v>
      </c>
      <c r="AK5" s="152" t="s">
        <v>1</v>
      </c>
      <c r="AL5" s="153" t="s">
        <v>2</v>
      </c>
      <c r="AM5" s="151" t="s">
        <v>0</v>
      </c>
      <c r="AN5" s="152" t="s">
        <v>1</v>
      </c>
      <c r="AO5" s="153" t="s">
        <v>2</v>
      </c>
      <c r="AP5" s="151" t="s">
        <v>0</v>
      </c>
      <c r="AQ5" s="152" t="s">
        <v>1</v>
      </c>
      <c r="AR5" s="153" t="s">
        <v>2</v>
      </c>
      <c r="AS5" s="151" t="s">
        <v>0</v>
      </c>
      <c r="AT5" s="152" t="s">
        <v>1</v>
      </c>
      <c r="AU5" s="153" t="s">
        <v>2</v>
      </c>
      <c r="AV5" s="151" t="s">
        <v>0</v>
      </c>
      <c r="AW5" s="152" t="s">
        <v>1</v>
      </c>
      <c r="AX5" s="153" t="s">
        <v>2</v>
      </c>
      <c r="AY5" s="151" t="s">
        <v>0</v>
      </c>
      <c r="AZ5" s="152" t="s">
        <v>1</v>
      </c>
      <c r="BA5" s="153" t="s">
        <v>2</v>
      </c>
      <c r="BB5" s="151" t="s">
        <v>0</v>
      </c>
      <c r="BC5" s="152" t="s">
        <v>1</v>
      </c>
      <c r="BD5" s="153" t="s">
        <v>2</v>
      </c>
      <c r="BE5" s="151" t="s">
        <v>0</v>
      </c>
      <c r="BF5" s="152" t="s">
        <v>1</v>
      </c>
      <c r="BG5" s="153" t="s">
        <v>2</v>
      </c>
      <c r="BH5" s="151" t="s">
        <v>0</v>
      </c>
      <c r="BI5" s="152" t="s">
        <v>1</v>
      </c>
      <c r="BJ5" s="153" t="s">
        <v>2</v>
      </c>
      <c r="BK5" s="151" t="s">
        <v>0</v>
      </c>
      <c r="BL5" s="152" t="s">
        <v>1</v>
      </c>
      <c r="BM5" s="153" t="s">
        <v>2</v>
      </c>
      <c r="BN5" s="151" t="s">
        <v>0</v>
      </c>
      <c r="BO5" s="152" t="s">
        <v>1</v>
      </c>
      <c r="BP5" s="153" t="s">
        <v>2</v>
      </c>
      <c r="BQ5" s="151" t="s">
        <v>0</v>
      </c>
      <c r="BR5" s="152" t="s">
        <v>1</v>
      </c>
      <c r="BS5" s="153" t="s">
        <v>2</v>
      </c>
    </row>
    <row r="6" spans="1:71" ht="16.5" customHeight="1">
      <c r="A6" s="154">
        <v>1</v>
      </c>
      <c r="B6" s="243" t="s">
        <v>97</v>
      </c>
      <c r="C6" s="245"/>
      <c r="D6" s="245"/>
      <c r="E6" s="245"/>
      <c r="F6" s="156">
        <v>0</v>
      </c>
      <c r="G6" s="156"/>
      <c r="H6" s="156"/>
      <c r="I6" s="156">
        <f>+J6+K6</f>
        <v>0</v>
      </c>
      <c r="J6" s="156">
        <f>+SUM(J8:J16)</f>
        <v>0</v>
      </c>
      <c r="K6" s="156">
        <f>+SUM(K8:K16)</f>
        <v>0</v>
      </c>
      <c r="L6" s="156">
        <f>+M6+N6</f>
        <v>0</v>
      </c>
      <c r="M6" s="156">
        <f>+SUM(M8:M16)</f>
        <v>0</v>
      </c>
      <c r="N6" s="156">
        <f>+SUM(N8:N16)</f>
        <v>0</v>
      </c>
      <c r="O6" s="156">
        <f>+P6+Q6</f>
        <v>0</v>
      </c>
      <c r="P6" s="156">
        <f>+SUM(P8:P16)</f>
        <v>0</v>
      </c>
      <c r="Q6" s="156">
        <f>+SUM(Q8:Q16)</f>
        <v>0</v>
      </c>
      <c r="R6" s="156">
        <f>+S6+T6</f>
        <v>0</v>
      </c>
      <c r="S6" s="156">
        <f>+SUM(S8:S16)</f>
        <v>0</v>
      </c>
      <c r="T6" s="156">
        <f>+SUM(T8:T16)</f>
        <v>0</v>
      </c>
      <c r="U6" s="156">
        <f>+V6+W6</f>
        <v>0</v>
      </c>
      <c r="V6" s="156">
        <f>+SUM(V8:V16)</f>
        <v>0</v>
      </c>
      <c r="W6" s="156">
        <f>+SUM(W8:W16)</f>
        <v>0</v>
      </c>
      <c r="X6" s="156">
        <f>+Y6+Z6</f>
        <v>0</v>
      </c>
      <c r="Y6" s="156">
        <f>+SUM(Y8:Y16)</f>
        <v>0</v>
      </c>
      <c r="Z6" s="156">
        <f>+SUM(Z8:Z16)</f>
        <v>0</v>
      </c>
      <c r="AA6" s="156">
        <f>+AB6+AC6</f>
        <v>0</v>
      </c>
      <c r="AB6" s="156">
        <f>+SUM(AB8:AB16)</f>
        <v>0</v>
      </c>
      <c r="AC6" s="156">
        <f>+SUM(AC8:AC16)</f>
        <v>0</v>
      </c>
      <c r="AD6" s="156">
        <f>+AE6+AF6</f>
        <v>0</v>
      </c>
      <c r="AE6" s="156">
        <f>+SUM(AE8:AE16)</f>
        <v>0</v>
      </c>
      <c r="AF6" s="156">
        <f>+SUM(AF8:AF16)</f>
        <v>0</v>
      </c>
      <c r="AG6" s="156">
        <f>+AH6+AI6</f>
        <v>0</v>
      </c>
      <c r="AH6" s="156">
        <f>+SUM(AH8:AH16)</f>
        <v>0</v>
      </c>
      <c r="AI6" s="156">
        <f>+SUM(AI8:AI16)</f>
        <v>0</v>
      </c>
      <c r="AJ6" s="156">
        <f>+AK6+AL6</f>
        <v>0</v>
      </c>
      <c r="AK6" s="156">
        <f>+SUM(AK8:AK16)</f>
        <v>0</v>
      </c>
      <c r="AL6" s="156">
        <f>+SUM(AL8:AL16)</f>
        <v>0</v>
      </c>
      <c r="AM6" s="156">
        <f>+AN6+AO6</f>
        <v>0</v>
      </c>
      <c r="AN6" s="156">
        <f>+SUM(AN8:AN16)</f>
        <v>0</v>
      </c>
      <c r="AO6" s="156">
        <f>+SUM(AO8:AO16)</f>
        <v>0</v>
      </c>
      <c r="AP6" s="156">
        <f>+AQ6+AR6</f>
        <v>0</v>
      </c>
      <c r="AQ6" s="156">
        <f>+SUM(AQ8:AQ16)</f>
        <v>0</v>
      </c>
      <c r="AR6" s="156">
        <f>+SUM(AR8:AR16)</f>
        <v>0</v>
      </c>
      <c r="AS6" s="156">
        <f>+AT6+AU6</f>
        <v>0</v>
      </c>
      <c r="AT6" s="156">
        <f>+SUM(AT8:AT16)</f>
        <v>0</v>
      </c>
      <c r="AU6" s="156">
        <f>+SUM(AU8:AU16)</f>
        <v>0</v>
      </c>
      <c r="AV6" s="156">
        <f>+AW6+AX6</f>
        <v>0</v>
      </c>
      <c r="AW6" s="156">
        <f>+SUM(AW8:AW16)</f>
        <v>0</v>
      </c>
      <c r="AX6" s="156">
        <f>+SUM(AX8:AX16)</f>
        <v>0</v>
      </c>
      <c r="AY6" s="156">
        <f>+AZ6+BA6</f>
        <v>0</v>
      </c>
      <c r="AZ6" s="156">
        <f>+SUM(AZ8:AZ16)</f>
        <v>0</v>
      </c>
      <c r="BA6" s="156">
        <f>+SUM(BA8:BA16)</f>
        <v>0</v>
      </c>
      <c r="BB6" s="156">
        <f>+BC6+BD6</f>
        <v>0</v>
      </c>
      <c r="BC6" s="156">
        <f>+SUM(BC8:BC16)</f>
        <v>0</v>
      </c>
      <c r="BD6" s="156">
        <f>+SUM(BD8:BD16)</f>
        <v>0</v>
      </c>
      <c r="BE6" s="156">
        <f>+BF6+BG6</f>
        <v>0</v>
      </c>
      <c r="BF6" s="156">
        <f>+SUM(BF8:BF16)</f>
        <v>0</v>
      </c>
      <c r="BG6" s="156">
        <f>+SUM(BG8:BG16)</f>
        <v>0</v>
      </c>
      <c r="BH6" s="156">
        <f>+BI6+BJ6</f>
        <v>0</v>
      </c>
      <c r="BI6" s="156">
        <f>+SUM(BI8:BI16)</f>
        <v>0</v>
      </c>
      <c r="BJ6" s="156">
        <f>+SUM(BJ8:BJ16)</f>
        <v>0</v>
      </c>
      <c r="BK6" s="156">
        <f>+BL6+BM6</f>
        <v>0</v>
      </c>
      <c r="BL6" s="156">
        <f>+SUM(BL8:BL16)</f>
        <v>0</v>
      </c>
      <c r="BM6" s="156">
        <f>+SUM(BM8:BM16)</f>
        <v>0</v>
      </c>
      <c r="BN6" s="156">
        <f>+BO6+BP6</f>
        <v>0</v>
      </c>
      <c r="BO6" s="156">
        <f>+SUM(BO8:BO16)</f>
        <v>0</v>
      </c>
      <c r="BP6" s="156">
        <f>+SUM(BP8:BP16)</f>
        <v>0</v>
      </c>
      <c r="BQ6" s="156">
        <f>+BR6+BS6</f>
        <v>0</v>
      </c>
      <c r="BR6" s="156">
        <f>+SUM(BR8:BR16)</f>
        <v>0</v>
      </c>
      <c r="BS6" s="156">
        <f>+SUM(BS8:BS16)</f>
        <v>0</v>
      </c>
    </row>
    <row r="7" spans="1:71" ht="15" customHeight="1">
      <c r="A7" s="157" t="s">
        <v>5</v>
      </c>
      <c r="B7" s="158" t="s">
        <v>98</v>
      </c>
      <c r="C7" s="245"/>
      <c r="D7" s="246"/>
      <c r="E7" s="247"/>
      <c r="F7" s="156"/>
      <c r="G7" s="160"/>
      <c r="H7" s="161"/>
      <c r="I7" s="156"/>
      <c r="J7" s="160"/>
      <c r="K7" s="161"/>
      <c r="L7" s="156"/>
      <c r="M7" s="160"/>
      <c r="N7" s="161"/>
      <c r="O7" s="156"/>
      <c r="P7" s="160"/>
      <c r="Q7" s="161"/>
      <c r="R7" s="156"/>
      <c r="S7" s="160"/>
      <c r="T7" s="161"/>
      <c r="U7" s="156"/>
      <c r="V7" s="160"/>
      <c r="W7" s="161"/>
      <c r="X7" s="156"/>
      <c r="Y7" s="160"/>
      <c r="Z7" s="161"/>
      <c r="AA7" s="156"/>
      <c r="AB7" s="160"/>
      <c r="AC7" s="161"/>
      <c r="AD7" s="156"/>
      <c r="AE7" s="160"/>
      <c r="AF7" s="161"/>
      <c r="AG7" s="156"/>
      <c r="AH7" s="160"/>
      <c r="AI7" s="161"/>
      <c r="AJ7" s="156"/>
      <c r="AK7" s="160"/>
      <c r="AL7" s="161"/>
      <c r="AM7" s="156"/>
      <c r="AN7" s="160"/>
      <c r="AO7" s="161"/>
      <c r="AP7" s="156"/>
      <c r="AQ7" s="160"/>
      <c r="AR7" s="161"/>
      <c r="AS7" s="156"/>
      <c r="AT7" s="160"/>
      <c r="AU7" s="161"/>
      <c r="AV7" s="156"/>
      <c r="AW7" s="160"/>
      <c r="AX7" s="161"/>
      <c r="AY7" s="156"/>
      <c r="AZ7" s="160"/>
      <c r="BA7" s="161"/>
      <c r="BB7" s="156"/>
      <c r="BC7" s="160"/>
      <c r="BD7" s="161"/>
      <c r="BE7" s="156"/>
      <c r="BF7" s="160"/>
      <c r="BG7" s="161"/>
      <c r="BH7" s="156"/>
      <c r="BI7" s="160"/>
      <c r="BJ7" s="161"/>
      <c r="BK7" s="156"/>
      <c r="BL7" s="160"/>
      <c r="BM7" s="161"/>
      <c r="BN7" s="156"/>
      <c r="BO7" s="160"/>
      <c r="BP7" s="161"/>
      <c r="BQ7" s="156"/>
      <c r="BR7" s="160"/>
      <c r="BS7" s="161"/>
    </row>
    <row r="8" spans="1:71" ht="15" customHeight="1">
      <c r="A8" s="157" t="s">
        <v>6</v>
      </c>
      <c r="B8" s="158" t="s">
        <v>99</v>
      </c>
      <c r="C8" s="245"/>
      <c r="D8" s="246"/>
      <c r="E8" s="246"/>
      <c r="F8" s="156">
        <v>0</v>
      </c>
      <c r="G8" s="160"/>
      <c r="H8" s="161"/>
      <c r="I8" s="156">
        <f aca="true" t="shared" si="0" ref="I8:I17">+J8+K8</f>
        <v>0</v>
      </c>
      <c r="J8" s="160"/>
      <c r="K8" s="161"/>
      <c r="L8" s="156">
        <f aca="true" t="shared" si="1" ref="L8:L17">+M8+N8</f>
        <v>0</v>
      </c>
      <c r="M8" s="160"/>
      <c r="N8" s="161"/>
      <c r="O8" s="156">
        <f aca="true" t="shared" si="2" ref="O8:O17">+P8+Q8</f>
        <v>0</v>
      </c>
      <c r="P8" s="160"/>
      <c r="Q8" s="161"/>
      <c r="R8" s="156">
        <f aca="true" t="shared" si="3" ref="R8:R17">+S8+T8</f>
        <v>0</v>
      </c>
      <c r="S8" s="160"/>
      <c r="T8" s="161"/>
      <c r="U8" s="156">
        <f aca="true" t="shared" si="4" ref="U8:U17">+V8+W8</f>
        <v>0</v>
      </c>
      <c r="V8" s="160"/>
      <c r="W8" s="161"/>
      <c r="X8" s="156">
        <f aca="true" t="shared" si="5" ref="X8:X17">+Y8+Z8</f>
        <v>0</v>
      </c>
      <c r="Y8" s="160"/>
      <c r="Z8" s="161"/>
      <c r="AA8" s="156">
        <f aca="true" t="shared" si="6" ref="AA8:AA17">+AB8+AC8</f>
        <v>0</v>
      </c>
      <c r="AB8" s="160"/>
      <c r="AC8" s="161"/>
      <c r="AD8" s="156">
        <f aca="true" t="shared" si="7" ref="AD8:AD17">+AE8+AF8</f>
        <v>0</v>
      </c>
      <c r="AE8" s="160"/>
      <c r="AF8" s="161"/>
      <c r="AG8" s="156">
        <f aca="true" t="shared" si="8" ref="AG8:AG17">+AH8+AI8</f>
        <v>0</v>
      </c>
      <c r="AH8" s="160"/>
      <c r="AI8" s="161"/>
      <c r="AJ8" s="156">
        <f aca="true" t="shared" si="9" ref="AJ8:AJ17">+AK8+AL8</f>
        <v>0</v>
      </c>
      <c r="AK8" s="160"/>
      <c r="AL8" s="161"/>
      <c r="AM8" s="156">
        <f aca="true" t="shared" si="10" ref="AM8:AM17">+AN8+AO8</f>
        <v>0</v>
      </c>
      <c r="AN8" s="160"/>
      <c r="AO8" s="161"/>
      <c r="AP8" s="156">
        <f aca="true" t="shared" si="11" ref="AP8:AP17">+AQ8+AR8</f>
        <v>0</v>
      </c>
      <c r="AQ8" s="160"/>
      <c r="AR8" s="161"/>
      <c r="AS8" s="156">
        <f aca="true" t="shared" si="12" ref="AS8:AS17">+AT8+AU8</f>
        <v>0</v>
      </c>
      <c r="AT8" s="160"/>
      <c r="AU8" s="161"/>
      <c r="AV8" s="156">
        <f aca="true" t="shared" si="13" ref="AV8:AV17">+AW8+AX8</f>
        <v>0</v>
      </c>
      <c r="AW8" s="160"/>
      <c r="AX8" s="161"/>
      <c r="AY8" s="156">
        <f aca="true" t="shared" si="14" ref="AY8:AY17">+AZ8+BA8</f>
        <v>0</v>
      </c>
      <c r="AZ8" s="160"/>
      <c r="BA8" s="161"/>
      <c r="BB8" s="156">
        <f aca="true" t="shared" si="15" ref="BB8:BB17">+BC8+BD8</f>
        <v>0</v>
      </c>
      <c r="BC8" s="160"/>
      <c r="BD8" s="161"/>
      <c r="BE8" s="156">
        <f aca="true" t="shared" si="16" ref="BE8:BE17">+BF8+BG8</f>
        <v>0</v>
      </c>
      <c r="BF8" s="160"/>
      <c r="BG8" s="161"/>
      <c r="BH8" s="156">
        <f aca="true" t="shared" si="17" ref="BH8:BH17">+BI8+BJ8</f>
        <v>0</v>
      </c>
      <c r="BI8" s="160"/>
      <c r="BJ8" s="161"/>
      <c r="BK8" s="156">
        <f aca="true" t="shared" si="18" ref="BK8:BK17">+BL8+BM8</f>
        <v>0</v>
      </c>
      <c r="BL8" s="160"/>
      <c r="BM8" s="161"/>
      <c r="BN8" s="156">
        <f aca="true" t="shared" si="19" ref="BN8:BN17">+BO8+BP8</f>
        <v>0</v>
      </c>
      <c r="BO8" s="160"/>
      <c r="BP8" s="161"/>
      <c r="BQ8" s="156">
        <f aca="true" t="shared" si="20" ref="BQ8:BQ17">+BR8+BS8</f>
        <v>0</v>
      </c>
      <c r="BR8" s="160"/>
      <c r="BS8" s="161"/>
    </row>
    <row r="9" spans="1:71" ht="13.5" customHeight="1">
      <c r="A9" s="157" t="s">
        <v>7</v>
      </c>
      <c r="B9" s="164" t="s">
        <v>100</v>
      </c>
      <c r="C9" s="245"/>
      <c r="D9" s="246"/>
      <c r="E9" s="246"/>
      <c r="F9" s="156">
        <v>0</v>
      </c>
      <c r="G9" s="160"/>
      <c r="H9" s="161"/>
      <c r="I9" s="156">
        <f t="shared" si="0"/>
        <v>0</v>
      </c>
      <c r="J9" s="160"/>
      <c r="K9" s="161"/>
      <c r="L9" s="156">
        <f t="shared" si="1"/>
        <v>0</v>
      </c>
      <c r="M9" s="160"/>
      <c r="N9" s="161"/>
      <c r="O9" s="156">
        <f t="shared" si="2"/>
        <v>0</v>
      </c>
      <c r="P9" s="160"/>
      <c r="Q9" s="161"/>
      <c r="R9" s="156">
        <f t="shared" si="3"/>
        <v>0</v>
      </c>
      <c r="S9" s="160"/>
      <c r="T9" s="161"/>
      <c r="U9" s="156">
        <f t="shared" si="4"/>
        <v>0</v>
      </c>
      <c r="V9" s="160"/>
      <c r="W9" s="161"/>
      <c r="X9" s="156">
        <f t="shared" si="5"/>
        <v>0</v>
      </c>
      <c r="Y9" s="160"/>
      <c r="Z9" s="161"/>
      <c r="AA9" s="156">
        <f t="shared" si="6"/>
        <v>0</v>
      </c>
      <c r="AB9" s="160"/>
      <c r="AC9" s="161"/>
      <c r="AD9" s="156">
        <f t="shared" si="7"/>
        <v>0</v>
      </c>
      <c r="AE9" s="160"/>
      <c r="AF9" s="161"/>
      <c r="AG9" s="156">
        <f t="shared" si="8"/>
        <v>0</v>
      </c>
      <c r="AH9" s="160"/>
      <c r="AI9" s="161"/>
      <c r="AJ9" s="156">
        <f t="shared" si="9"/>
        <v>0</v>
      </c>
      <c r="AK9" s="160"/>
      <c r="AL9" s="161"/>
      <c r="AM9" s="156">
        <f t="shared" si="10"/>
        <v>0</v>
      </c>
      <c r="AN9" s="160"/>
      <c r="AO9" s="161"/>
      <c r="AP9" s="156">
        <f t="shared" si="11"/>
        <v>0</v>
      </c>
      <c r="AQ9" s="160"/>
      <c r="AR9" s="161"/>
      <c r="AS9" s="156">
        <f t="shared" si="12"/>
        <v>0</v>
      </c>
      <c r="AT9" s="160"/>
      <c r="AU9" s="161"/>
      <c r="AV9" s="156">
        <f t="shared" si="13"/>
        <v>0</v>
      </c>
      <c r="AW9" s="160"/>
      <c r="AX9" s="161"/>
      <c r="AY9" s="156">
        <f t="shared" si="14"/>
        <v>0</v>
      </c>
      <c r="AZ9" s="160"/>
      <c r="BA9" s="161"/>
      <c r="BB9" s="156">
        <f t="shared" si="15"/>
        <v>0</v>
      </c>
      <c r="BC9" s="160"/>
      <c r="BD9" s="161"/>
      <c r="BE9" s="156">
        <f t="shared" si="16"/>
        <v>0</v>
      </c>
      <c r="BF9" s="160"/>
      <c r="BG9" s="161"/>
      <c r="BH9" s="156">
        <f t="shared" si="17"/>
        <v>0</v>
      </c>
      <c r="BI9" s="160"/>
      <c r="BJ9" s="161"/>
      <c r="BK9" s="156">
        <f t="shared" si="18"/>
        <v>0</v>
      </c>
      <c r="BL9" s="160"/>
      <c r="BM9" s="161"/>
      <c r="BN9" s="156">
        <f t="shared" si="19"/>
        <v>0</v>
      </c>
      <c r="BO9" s="160"/>
      <c r="BP9" s="161"/>
      <c r="BQ9" s="156">
        <f t="shared" si="20"/>
        <v>0</v>
      </c>
      <c r="BR9" s="160"/>
      <c r="BS9" s="161"/>
    </row>
    <row r="10" spans="1:71" ht="18" customHeight="1">
      <c r="A10" s="157" t="s">
        <v>8</v>
      </c>
      <c r="B10" s="164" t="s">
        <v>101</v>
      </c>
      <c r="C10" s="245"/>
      <c r="D10" s="246"/>
      <c r="E10" s="246"/>
      <c r="F10" s="156">
        <v>0</v>
      </c>
      <c r="G10" s="160"/>
      <c r="H10" s="161"/>
      <c r="I10" s="156">
        <f t="shared" si="0"/>
        <v>0</v>
      </c>
      <c r="J10" s="160"/>
      <c r="K10" s="161"/>
      <c r="L10" s="156">
        <f t="shared" si="1"/>
        <v>0</v>
      </c>
      <c r="M10" s="160"/>
      <c r="N10" s="161"/>
      <c r="O10" s="156">
        <f t="shared" si="2"/>
        <v>0</v>
      </c>
      <c r="P10" s="160"/>
      <c r="Q10" s="161"/>
      <c r="R10" s="156">
        <f t="shared" si="3"/>
        <v>0</v>
      </c>
      <c r="S10" s="160"/>
      <c r="T10" s="161"/>
      <c r="U10" s="156">
        <f t="shared" si="4"/>
        <v>0</v>
      </c>
      <c r="V10" s="160"/>
      <c r="W10" s="161"/>
      <c r="X10" s="156">
        <f t="shared" si="5"/>
        <v>0</v>
      </c>
      <c r="Y10" s="160"/>
      <c r="Z10" s="161"/>
      <c r="AA10" s="156">
        <f t="shared" si="6"/>
        <v>0</v>
      </c>
      <c r="AB10" s="160"/>
      <c r="AC10" s="161"/>
      <c r="AD10" s="156">
        <f t="shared" si="7"/>
        <v>0</v>
      </c>
      <c r="AE10" s="160"/>
      <c r="AF10" s="161"/>
      <c r="AG10" s="156">
        <f t="shared" si="8"/>
        <v>0</v>
      </c>
      <c r="AH10" s="160"/>
      <c r="AI10" s="161"/>
      <c r="AJ10" s="156">
        <f t="shared" si="9"/>
        <v>0</v>
      </c>
      <c r="AK10" s="160"/>
      <c r="AL10" s="161"/>
      <c r="AM10" s="156">
        <f t="shared" si="10"/>
        <v>0</v>
      </c>
      <c r="AN10" s="160"/>
      <c r="AO10" s="161"/>
      <c r="AP10" s="156">
        <f t="shared" si="11"/>
        <v>0</v>
      </c>
      <c r="AQ10" s="160"/>
      <c r="AR10" s="161"/>
      <c r="AS10" s="156">
        <f t="shared" si="12"/>
        <v>0</v>
      </c>
      <c r="AT10" s="160"/>
      <c r="AU10" s="161"/>
      <c r="AV10" s="156">
        <f t="shared" si="13"/>
        <v>0</v>
      </c>
      <c r="AW10" s="160"/>
      <c r="AX10" s="161"/>
      <c r="AY10" s="156">
        <f t="shared" si="14"/>
        <v>0</v>
      </c>
      <c r="AZ10" s="160"/>
      <c r="BA10" s="161"/>
      <c r="BB10" s="156">
        <f t="shared" si="15"/>
        <v>0</v>
      </c>
      <c r="BC10" s="160"/>
      <c r="BD10" s="161"/>
      <c r="BE10" s="156">
        <f t="shared" si="16"/>
        <v>0</v>
      </c>
      <c r="BF10" s="160"/>
      <c r="BG10" s="161"/>
      <c r="BH10" s="156">
        <f t="shared" si="17"/>
        <v>0</v>
      </c>
      <c r="BI10" s="160"/>
      <c r="BJ10" s="161"/>
      <c r="BK10" s="156">
        <f t="shared" si="18"/>
        <v>0</v>
      </c>
      <c r="BL10" s="160"/>
      <c r="BM10" s="161"/>
      <c r="BN10" s="156">
        <f t="shared" si="19"/>
        <v>0</v>
      </c>
      <c r="BO10" s="160"/>
      <c r="BP10" s="161"/>
      <c r="BQ10" s="156">
        <f t="shared" si="20"/>
        <v>0</v>
      </c>
      <c r="BR10" s="160"/>
      <c r="BS10" s="161"/>
    </row>
    <row r="11" spans="1:71" ht="15" customHeight="1">
      <c r="A11" s="157" t="s">
        <v>9</v>
      </c>
      <c r="B11" s="164" t="s">
        <v>102</v>
      </c>
      <c r="C11" s="245"/>
      <c r="D11" s="246"/>
      <c r="E11" s="246"/>
      <c r="F11" s="156">
        <v>0</v>
      </c>
      <c r="G11" s="160"/>
      <c r="H11" s="161"/>
      <c r="I11" s="156">
        <f t="shared" si="0"/>
        <v>0</v>
      </c>
      <c r="J11" s="160"/>
      <c r="K11" s="161"/>
      <c r="L11" s="156">
        <f t="shared" si="1"/>
        <v>0</v>
      </c>
      <c r="M11" s="160"/>
      <c r="N11" s="161"/>
      <c r="O11" s="156">
        <f t="shared" si="2"/>
        <v>0</v>
      </c>
      <c r="P11" s="160"/>
      <c r="Q11" s="161"/>
      <c r="R11" s="156">
        <f t="shared" si="3"/>
        <v>0</v>
      </c>
      <c r="S11" s="160"/>
      <c r="T11" s="161"/>
      <c r="U11" s="156">
        <f t="shared" si="4"/>
        <v>0</v>
      </c>
      <c r="V11" s="160"/>
      <c r="W11" s="161"/>
      <c r="X11" s="156">
        <f t="shared" si="5"/>
        <v>0</v>
      </c>
      <c r="Y11" s="160"/>
      <c r="Z11" s="161"/>
      <c r="AA11" s="156">
        <f t="shared" si="6"/>
        <v>0</v>
      </c>
      <c r="AB11" s="160"/>
      <c r="AC11" s="161"/>
      <c r="AD11" s="156">
        <f t="shared" si="7"/>
        <v>0</v>
      </c>
      <c r="AE11" s="160"/>
      <c r="AF11" s="161"/>
      <c r="AG11" s="156">
        <f t="shared" si="8"/>
        <v>0</v>
      </c>
      <c r="AH11" s="160"/>
      <c r="AI11" s="161"/>
      <c r="AJ11" s="156">
        <f t="shared" si="9"/>
        <v>0</v>
      </c>
      <c r="AK11" s="160"/>
      <c r="AL11" s="161"/>
      <c r="AM11" s="156">
        <f t="shared" si="10"/>
        <v>0</v>
      </c>
      <c r="AN11" s="160"/>
      <c r="AO11" s="161"/>
      <c r="AP11" s="156">
        <f t="shared" si="11"/>
        <v>0</v>
      </c>
      <c r="AQ11" s="160"/>
      <c r="AR11" s="161"/>
      <c r="AS11" s="156">
        <f t="shared" si="12"/>
        <v>0</v>
      </c>
      <c r="AT11" s="160"/>
      <c r="AU11" s="161"/>
      <c r="AV11" s="156">
        <f t="shared" si="13"/>
        <v>0</v>
      </c>
      <c r="AW11" s="160"/>
      <c r="AX11" s="161"/>
      <c r="AY11" s="156">
        <f t="shared" si="14"/>
        <v>0</v>
      </c>
      <c r="AZ11" s="160"/>
      <c r="BA11" s="161"/>
      <c r="BB11" s="156">
        <f t="shared" si="15"/>
        <v>0</v>
      </c>
      <c r="BC11" s="160"/>
      <c r="BD11" s="161"/>
      <c r="BE11" s="156">
        <f t="shared" si="16"/>
        <v>0</v>
      </c>
      <c r="BF11" s="160"/>
      <c r="BG11" s="161"/>
      <c r="BH11" s="156">
        <f t="shared" si="17"/>
        <v>0</v>
      </c>
      <c r="BI11" s="160"/>
      <c r="BJ11" s="161"/>
      <c r="BK11" s="156">
        <f t="shared" si="18"/>
        <v>0</v>
      </c>
      <c r="BL11" s="160"/>
      <c r="BM11" s="161"/>
      <c r="BN11" s="156">
        <f t="shared" si="19"/>
        <v>0</v>
      </c>
      <c r="BO11" s="160"/>
      <c r="BP11" s="161"/>
      <c r="BQ11" s="156">
        <f t="shared" si="20"/>
        <v>0</v>
      </c>
      <c r="BR11" s="160"/>
      <c r="BS11" s="161"/>
    </row>
    <row r="12" spans="1:71" ht="13.5" customHeight="1">
      <c r="A12" s="157" t="s">
        <v>10</v>
      </c>
      <c r="B12" s="164" t="s">
        <v>103</v>
      </c>
      <c r="C12" s="245"/>
      <c r="D12" s="246"/>
      <c r="E12" s="246"/>
      <c r="F12" s="156">
        <v>0</v>
      </c>
      <c r="G12" s="160"/>
      <c r="H12" s="161"/>
      <c r="I12" s="156">
        <f t="shared" si="0"/>
        <v>0</v>
      </c>
      <c r="J12" s="160"/>
      <c r="K12" s="161"/>
      <c r="L12" s="156">
        <f t="shared" si="1"/>
        <v>0</v>
      </c>
      <c r="M12" s="160"/>
      <c r="N12" s="161"/>
      <c r="O12" s="156">
        <f t="shared" si="2"/>
        <v>0</v>
      </c>
      <c r="P12" s="160"/>
      <c r="Q12" s="161"/>
      <c r="R12" s="156">
        <f t="shared" si="3"/>
        <v>0</v>
      </c>
      <c r="S12" s="160"/>
      <c r="T12" s="161"/>
      <c r="U12" s="156">
        <f t="shared" si="4"/>
        <v>0</v>
      </c>
      <c r="V12" s="160"/>
      <c r="W12" s="161"/>
      <c r="X12" s="156">
        <f t="shared" si="5"/>
        <v>0</v>
      </c>
      <c r="Y12" s="160"/>
      <c r="Z12" s="161"/>
      <c r="AA12" s="156">
        <f t="shared" si="6"/>
        <v>0</v>
      </c>
      <c r="AB12" s="160"/>
      <c r="AC12" s="161"/>
      <c r="AD12" s="156">
        <f t="shared" si="7"/>
        <v>0</v>
      </c>
      <c r="AE12" s="160"/>
      <c r="AF12" s="161"/>
      <c r="AG12" s="156">
        <f t="shared" si="8"/>
        <v>0</v>
      </c>
      <c r="AH12" s="160"/>
      <c r="AI12" s="161"/>
      <c r="AJ12" s="156">
        <f t="shared" si="9"/>
        <v>0</v>
      </c>
      <c r="AK12" s="160"/>
      <c r="AL12" s="161"/>
      <c r="AM12" s="156">
        <f t="shared" si="10"/>
        <v>0</v>
      </c>
      <c r="AN12" s="160"/>
      <c r="AO12" s="161"/>
      <c r="AP12" s="156">
        <f t="shared" si="11"/>
        <v>0</v>
      </c>
      <c r="AQ12" s="160"/>
      <c r="AR12" s="161"/>
      <c r="AS12" s="156">
        <f t="shared" si="12"/>
        <v>0</v>
      </c>
      <c r="AT12" s="160"/>
      <c r="AU12" s="161"/>
      <c r="AV12" s="156">
        <f t="shared" si="13"/>
        <v>0</v>
      </c>
      <c r="AW12" s="160"/>
      <c r="AX12" s="161"/>
      <c r="AY12" s="156">
        <f t="shared" si="14"/>
        <v>0</v>
      </c>
      <c r="AZ12" s="160"/>
      <c r="BA12" s="161"/>
      <c r="BB12" s="156">
        <f t="shared" si="15"/>
        <v>0</v>
      </c>
      <c r="BC12" s="160"/>
      <c r="BD12" s="161"/>
      <c r="BE12" s="156">
        <f t="shared" si="16"/>
        <v>0</v>
      </c>
      <c r="BF12" s="160"/>
      <c r="BG12" s="161"/>
      <c r="BH12" s="156">
        <f t="shared" si="17"/>
        <v>0</v>
      </c>
      <c r="BI12" s="160"/>
      <c r="BJ12" s="161"/>
      <c r="BK12" s="156">
        <f t="shared" si="18"/>
        <v>0</v>
      </c>
      <c r="BL12" s="160"/>
      <c r="BM12" s="161"/>
      <c r="BN12" s="156">
        <f t="shared" si="19"/>
        <v>0</v>
      </c>
      <c r="BO12" s="160"/>
      <c r="BP12" s="161"/>
      <c r="BQ12" s="156">
        <f t="shared" si="20"/>
        <v>0</v>
      </c>
      <c r="BR12" s="160"/>
      <c r="BS12" s="161"/>
    </row>
    <row r="13" spans="1:71" ht="15" customHeight="1">
      <c r="A13" s="157" t="s">
        <v>11</v>
      </c>
      <c r="B13" s="158" t="s">
        <v>104</v>
      </c>
      <c r="C13" s="245"/>
      <c r="D13" s="246"/>
      <c r="E13" s="246"/>
      <c r="F13" s="156">
        <v>0</v>
      </c>
      <c r="G13" s="160"/>
      <c r="H13" s="161"/>
      <c r="I13" s="156">
        <f t="shared" si="0"/>
        <v>0</v>
      </c>
      <c r="J13" s="160"/>
      <c r="K13" s="161"/>
      <c r="L13" s="156">
        <f t="shared" si="1"/>
        <v>0</v>
      </c>
      <c r="M13" s="160"/>
      <c r="N13" s="161"/>
      <c r="O13" s="156">
        <f t="shared" si="2"/>
        <v>0</v>
      </c>
      <c r="P13" s="160"/>
      <c r="Q13" s="161"/>
      <c r="R13" s="156">
        <f t="shared" si="3"/>
        <v>0</v>
      </c>
      <c r="S13" s="160"/>
      <c r="T13" s="161"/>
      <c r="U13" s="156">
        <f t="shared" si="4"/>
        <v>0</v>
      </c>
      <c r="V13" s="160"/>
      <c r="W13" s="161"/>
      <c r="X13" s="156">
        <f t="shared" si="5"/>
        <v>0</v>
      </c>
      <c r="Y13" s="160"/>
      <c r="Z13" s="161"/>
      <c r="AA13" s="156">
        <f t="shared" si="6"/>
        <v>0</v>
      </c>
      <c r="AB13" s="160"/>
      <c r="AC13" s="161"/>
      <c r="AD13" s="156">
        <f t="shared" si="7"/>
        <v>0</v>
      </c>
      <c r="AE13" s="160"/>
      <c r="AF13" s="161"/>
      <c r="AG13" s="156">
        <f t="shared" si="8"/>
        <v>0</v>
      </c>
      <c r="AH13" s="160"/>
      <c r="AI13" s="161"/>
      <c r="AJ13" s="156">
        <f t="shared" si="9"/>
        <v>0</v>
      </c>
      <c r="AK13" s="160"/>
      <c r="AL13" s="161"/>
      <c r="AM13" s="156">
        <f t="shared" si="10"/>
        <v>0</v>
      </c>
      <c r="AN13" s="160"/>
      <c r="AO13" s="161"/>
      <c r="AP13" s="156">
        <f t="shared" si="11"/>
        <v>0</v>
      </c>
      <c r="AQ13" s="160"/>
      <c r="AR13" s="161"/>
      <c r="AS13" s="156">
        <f t="shared" si="12"/>
        <v>0</v>
      </c>
      <c r="AT13" s="160"/>
      <c r="AU13" s="161"/>
      <c r="AV13" s="156">
        <f t="shared" si="13"/>
        <v>0</v>
      </c>
      <c r="AW13" s="160"/>
      <c r="AX13" s="161"/>
      <c r="AY13" s="156">
        <f t="shared" si="14"/>
        <v>0</v>
      </c>
      <c r="AZ13" s="160"/>
      <c r="BA13" s="161"/>
      <c r="BB13" s="156">
        <f t="shared" si="15"/>
        <v>0</v>
      </c>
      <c r="BC13" s="160"/>
      <c r="BD13" s="161"/>
      <c r="BE13" s="156">
        <f t="shared" si="16"/>
        <v>0</v>
      </c>
      <c r="BF13" s="160"/>
      <c r="BG13" s="161"/>
      <c r="BH13" s="156">
        <f t="shared" si="17"/>
        <v>0</v>
      </c>
      <c r="BI13" s="160"/>
      <c r="BJ13" s="161"/>
      <c r="BK13" s="156">
        <f t="shared" si="18"/>
        <v>0</v>
      </c>
      <c r="BL13" s="160"/>
      <c r="BM13" s="161"/>
      <c r="BN13" s="156">
        <f t="shared" si="19"/>
        <v>0</v>
      </c>
      <c r="BO13" s="160"/>
      <c r="BP13" s="161"/>
      <c r="BQ13" s="156">
        <f t="shared" si="20"/>
        <v>0</v>
      </c>
      <c r="BR13" s="160"/>
      <c r="BS13" s="161"/>
    </row>
    <row r="14" spans="1:71" ht="15" customHeight="1">
      <c r="A14" s="157" t="s">
        <v>12</v>
      </c>
      <c r="B14" s="158" t="s">
        <v>105</v>
      </c>
      <c r="C14" s="245"/>
      <c r="D14" s="246"/>
      <c r="E14" s="246"/>
      <c r="F14" s="156">
        <v>0</v>
      </c>
      <c r="G14" s="160"/>
      <c r="H14" s="161"/>
      <c r="I14" s="156">
        <f t="shared" si="0"/>
        <v>0</v>
      </c>
      <c r="J14" s="160"/>
      <c r="K14" s="161"/>
      <c r="L14" s="156">
        <f t="shared" si="1"/>
        <v>0</v>
      </c>
      <c r="M14" s="160"/>
      <c r="N14" s="161"/>
      <c r="O14" s="156">
        <f t="shared" si="2"/>
        <v>0</v>
      </c>
      <c r="P14" s="160"/>
      <c r="Q14" s="161"/>
      <c r="R14" s="156">
        <f t="shared" si="3"/>
        <v>0</v>
      </c>
      <c r="S14" s="160"/>
      <c r="T14" s="161"/>
      <c r="U14" s="156">
        <f t="shared" si="4"/>
        <v>0</v>
      </c>
      <c r="V14" s="160"/>
      <c r="W14" s="161"/>
      <c r="X14" s="156">
        <f t="shared" si="5"/>
        <v>0</v>
      </c>
      <c r="Y14" s="160"/>
      <c r="Z14" s="161"/>
      <c r="AA14" s="156">
        <f t="shared" si="6"/>
        <v>0</v>
      </c>
      <c r="AB14" s="160"/>
      <c r="AC14" s="161"/>
      <c r="AD14" s="156">
        <f t="shared" si="7"/>
        <v>0</v>
      </c>
      <c r="AE14" s="160"/>
      <c r="AF14" s="161"/>
      <c r="AG14" s="156">
        <f t="shared" si="8"/>
        <v>0</v>
      </c>
      <c r="AH14" s="160"/>
      <c r="AI14" s="161"/>
      <c r="AJ14" s="156">
        <f t="shared" si="9"/>
        <v>0</v>
      </c>
      <c r="AK14" s="160"/>
      <c r="AL14" s="161"/>
      <c r="AM14" s="156">
        <f t="shared" si="10"/>
        <v>0</v>
      </c>
      <c r="AN14" s="160"/>
      <c r="AO14" s="161"/>
      <c r="AP14" s="156">
        <f t="shared" si="11"/>
        <v>0</v>
      </c>
      <c r="AQ14" s="160"/>
      <c r="AR14" s="161"/>
      <c r="AS14" s="156">
        <f t="shared" si="12"/>
        <v>0</v>
      </c>
      <c r="AT14" s="160"/>
      <c r="AU14" s="161"/>
      <c r="AV14" s="156">
        <f t="shared" si="13"/>
        <v>0</v>
      </c>
      <c r="AW14" s="160"/>
      <c r="AX14" s="161"/>
      <c r="AY14" s="156">
        <f t="shared" si="14"/>
        <v>0</v>
      </c>
      <c r="AZ14" s="160"/>
      <c r="BA14" s="161"/>
      <c r="BB14" s="156">
        <f t="shared" si="15"/>
        <v>0</v>
      </c>
      <c r="BC14" s="160"/>
      <c r="BD14" s="161"/>
      <c r="BE14" s="156">
        <f t="shared" si="16"/>
        <v>0</v>
      </c>
      <c r="BF14" s="160"/>
      <c r="BG14" s="161"/>
      <c r="BH14" s="156">
        <f t="shared" si="17"/>
        <v>0</v>
      </c>
      <c r="BI14" s="160"/>
      <c r="BJ14" s="161"/>
      <c r="BK14" s="156">
        <f t="shared" si="18"/>
        <v>0</v>
      </c>
      <c r="BL14" s="160"/>
      <c r="BM14" s="161"/>
      <c r="BN14" s="156">
        <f t="shared" si="19"/>
        <v>0</v>
      </c>
      <c r="BO14" s="160"/>
      <c r="BP14" s="161"/>
      <c r="BQ14" s="156">
        <f t="shared" si="20"/>
        <v>0</v>
      </c>
      <c r="BR14" s="160"/>
      <c r="BS14" s="161"/>
    </row>
    <row r="15" spans="1:71" ht="15" customHeight="1">
      <c r="A15" s="157" t="s">
        <v>13</v>
      </c>
      <c r="B15" s="158" t="s">
        <v>106</v>
      </c>
      <c r="C15" s="245"/>
      <c r="D15" s="246"/>
      <c r="E15" s="246"/>
      <c r="F15" s="156">
        <v>0</v>
      </c>
      <c r="G15" s="160"/>
      <c r="H15" s="161"/>
      <c r="I15" s="156">
        <f t="shared" si="0"/>
        <v>0</v>
      </c>
      <c r="J15" s="160"/>
      <c r="K15" s="161"/>
      <c r="L15" s="156">
        <f t="shared" si="1"/>
        <v>0</v>
      </c>
      <c r="M15" s="160"/>
      <c r="N15" s="161"/>
      <c r="O15" s="156">
        <f t="shared" si="2"/>
        <v>0</v>
      </c>
      <c r="P15" s="160"/>
      <c r="Q15" s="161"/>
      <c r="R15" s="156">
        <f t="shared" si="3"/>
        <v>0</v>
      </c>
      <c r="S15" s="160"/>
      <c r="T15" s="161"/>
      <c r="U15" s="156">
        <f t="shared" si="4"/>
        <v>0</v>
      </c>
      <c r="V15" s="160"/>
      <c r="W15" s="161"/>
      <c r="X15" s="156">
        <f t="shared" si="5"/>
        <v>0</v>
      </c>
      <c r="Y15" s="160"/>
      <c r="Z15" s="161"/>
      <c r="AA15" s="156">
        <f t="shared" si="6"/>
        <v>0</v>
      </c>
      <c r="AB15" s="160"/>
      <c r="AC15" s="161"/>
      <c r="AD15" s="156">
        <f t="shared" si="7"/>
        <v>0</v>
      </c>
      <c r="AE15" s="160"/>
      <c r="AF15" s="161"/>
      <c r="AG15" s="156">
        <f t="shared" si="8"/>
        <v>0</v>
      </c>
      <c r="AH15" s="160"/>
      <c r="AI15" s="161"/>
      <c r="AJ15" s="156">
        <f t="shared" si="9"/>
        <v>0</v>
      </c>
      <c r="AK15" s="160"/>
      <c r="AL15" s="161"/>
      <c r="AM15" s="156">
        <f t="shared" si="10"/>
        <v>0</v>
      </c>
      <c r="AN15" s="160"/>
      <c r="AO15" s="161"/>
      <c r="AP15" s="156">
        <f t="shared" si="11"/>
        <v>0</v>
      </c>
      <c r="AQ15" s="160"/>
      <c r="AR15" s="161"/>
      <c r="AS15" s="156">
        <f t="shared" si="12"/>
        <v>0</v>
      </c>
      <c r="AT15" s="160"/>
      <c r="AU15" s="161"/>
      <c r="AV15" s="156">
        <f t="shared" si="13"/>
        <v>0</v>
      </c>
      <c r="AW15" s="160"/>
      <c r="AX15" s="161"/>
      <c r="AY15" s="156">
        <f t="shared" si="14"/>
        <v>0</v>
      </c>
      <c r="AZ15" s="160"/>
      <c r="BA15" s="161"/>
      <c r="BB15" s="156">
        <f t="shared" si="15"/>
        <v>0</v>
      </c>
      <c r="BC15" s="160"/>
      <c r="BD15" s="161"/>
      <c r="BE15" s="156">
        <f t="shared" si="16"/>
        <v>0</v>
      </c>
      <c r="BF15" s="160"/>
      <c r="BG15" s="161"/>
      <c r="BH15" s="156">
        <f t="shared" si="17"/>
        <v>0</v>
      </c>
      <c r="BI15" s="160"/>
      <c r="BJ15" s="161"/>
      <c r="BK15" s="156">
        <f t="shared" si="18"/>
        <v>0</v>
      </c>
      <c r="BL15" s="160"/>
      <c r="BM15" s="161"/>
      <c r="BN15" s="156">
        <f t="shared" si="19"/>
        <v>0</v>
      </c>
      <c r="BO15" s="160"/>
      <c r="BP15" s="161"/>
      <c r="BQ15" s="156">
        <f t="shared" si="20"/>
        <v>0</v>
      </c>
      <c r="BR15" s="160"/>
      <c r="BS15" s="161"/>
    </row>
    <row r="16" spans="1:71" ht="15.75" customHeight="1">
      <c r="A16" s="157" t="s">
        <v>14</v>
      </c>
      <c r="B16" s="164" t="s">
        <v>107</v>
      </c>
      <c r="C16" s="245"/>
      <c r="D16" s="246"/>
      <c r="E16" s="246"/>
      <c r="F16" s="156">
        <v>0</v>
      </c>
      <c r="G16" s="160"/>
      <c r="H16" s="161"/>
      <c r="I16" s="156">
        <f t="shared" si="0"/>
        <v>0</v>
      </c>
      <c r="J16" s="160"/>
      <c r="K16" s="161"/>
      <c r="L16" s="156">
        <f t="shared" si="1"/>
        <v>0</v>
      </c>
      <c r="M16" s="160"/>
      <c r="N16" s="161"/>
      <c r="O16" s="156">
        <f t="shared" si="2"/>
        <v>0</v>
      </c>
      <c r="P16" s="160"/>
      <c r="Q16" s="161"/>
      <c r="R16" s="156">
        <f t="shared" si="3"/>
        <v>0</v>
      </c>
      <c r="S16" s="160"/>
      <c r="T16" s="161"/>
      <c r="U16" s="156">
        <f t="shared" si="4"/>
        <v>0</v>
      </c>
      <c r="V16" s="160"/>
      <c r="W16" s="161"/>
      <c r="X16" s="156">
        <f t="shared" si="5"/>
        <v>0</v>
      </c>
      <c r="Y16" s="160"/>
      <c r="Z16" s="161"/>
      <c r="AA16" s="156">
        <f t="shared" si="6"/>
        <v>0</v>
      </c>
      <c r="AB16" s="160"/>
      <c r="AC16" s="161"/>
      <c r="AD16" s="156">
        <f t="shared" si="7"/>
        <v>0</v>
      </c>
      <c r="AE16" s="160"/>
      <c r="AF16" s="161"/>
      <c r="AG16" s="156">
        <f t="shared" si="8"/>
        <v>0</v>
      </c>
      <c r="AH16" s="160"/>
      <c r="AI16" s="161"/>
      <c r="AJ16" s="156">
        <f t="shared" si="9"/>
        <v>0</v>
      </c>
      <c r="AK16" s="160"/>
      <c r="AL16" s="161"/>
      <c r="AM16" s="156">
        <f t="shared" si="10"/>
        <v>0</v>
      </c>
      <c r="AN16" s="160"/>
      <c r="AO16" s="161"/>
      <c r="AP16" s="156">
        <f t="shared" si="11"/>
        <v>0</v>
      </c>
      <c r="AQ16" s="160"/>
      <c r="AR16" s="161"/>
      <c r="AS16" s="156">
        <f t="shared" si="12"/>
        <v>0</v>
      </c>
      <c r="AT16" s="160"/>
      <c r="AU16" s="161"/>
      <c r="AV16" s="156">
        <f t="shared" si="13"/>
        <v>0</v>
      </c>
      <c r="AW16" s="160"/>
      <c r="AX16" s="161"/>
      <c r="AY16" s="156">
        <f t="shared" si="14"/>
        <v>0</v>
      </c>
      <c r="AZ16" s="160"/>
      <c r="BA16" s="161"/>
      <c r="BB16" s="156">
        <f t="shared" si="15"/>
        <v>0</v>
      </c>
      <c r="BC16" s="160"/>
      <c r="BD16" s="161"/>
      <c r="BE16" s="156">
        <f t="shared" si="16"/>
        <v>0</v>
      </c>
      <c r="BF16" s="160"/>
      <c r="BG16" s="161"/>
      <c r="BH16" s="156">
        <f t="shared" si="17"/>
        <v>0</v>
      </c>
      <c r="BI16" s="160"/>
      <c r="BJ16" s="161"/>
      <c r="BK16" s="156">
        <f t="shared" si="18"/>
        <v>0</v>
      </c>
      <c r="BL16" s="160"/>
      <c r="BM16" s="161"/>
      <c r="BN16" s="156">
        <f t="shared" si="19"/>
        <v>0</v>
      </c>
      <c r="BO16" s="160"/>
      <c r="BP16" s="161"/>
      <c r="BQ16" s="156">
        <f t="shared" si="20"/>
        <v>0</v>
      </c>
      <c r="BR16" s="160"/>
      <c r="BS16" s="161"/>
    </row>
    <row r="17" spans="1:71" s="162" customFormat="1" ht="15" customHeight="1">
      <c r="A17" s="154">
        <v>2</v>
      </c>
      <c r="B17" s="155" t="s">
        <v>108</v>
      </c>
      <c r="C17" s="245">
        <f aca="true" t="shared" si="21" ref="C17:C31">+D17+E17</f>
        <v>654722.47747</v>
      </c>
      <c r="D17" s="245">
        <f>SUM(D19:D29)</f>
        <v>654722.47747</v>
      </c>
      <c r="E17" s="245"/>
      <c r="F17" s="156">
        <v>654722.47747</v>
      </c>
      <c r="G17" s="156"/>
      <c r="H17" s="156"/>
      <c r="I17" s="156">
        <f t="shared" si="0"/>
        <v>0</v>
      </c>
      <c r="J17" s="156">
        <f>+SUM(J19:J28)</f>
        <v>0</v>
      </c>
      <c r="K17" s="156">
        <f>+SUM(K19:K28)</f>
        <v>0</v>
      </c>
      <c r="L17" s="156">
        <f t="shared" si="1"/>
        <v>0</v>
      </c>
      <c r="M17" s="156">
        <f>+SUM(M19:M28)</f>
        <v>0</v>
      </c>
      <c r="N17" s="156">
        <f>+SUM(N19:N28)</f>
        <v>0</v>
      </c>
      <c r="O17" s="156">
        <f t="shared" si="2"/>
        <v>0</v>
      </c>
      <c r="P17" s="156">
        <f>+SUM(P19:P28)</f>
        <v>0</v>
      </c>
      <c r="Q17" s="156">
        <f>+SUM(Q19:Q28)</f>
        <v>0</v>
      </c>
      <c r="R17" s="156">
        <f t="shared" si="3"/>
        <v>0</v>
      </c>
      <c r="S17" s="156">
        <f>+SUM(S19:S28)</f>
        <v>0</v>
      </c>
      <c r="T17" s="156">
        <f>+SUM(T19:T28)</f>
        <v>0</v>
      </c>
      <c r="U17" s="156">
        <f t="shared" si="4"/>
        <v>0</v>
      </c>
      <c r="V17" s="156">
        <f>+SUM(V19:V28)</f>
        <v>0</v>
      </c>
      <c r="W17" s="156">
        <f>+SUM(W19:W28)</f>
        <v>0</v>
      </c>
      <c r="X17" s="156">
        <f t="shared" si="5"/>
        <v>0</v>
      </c>
      <c r="Y17" s="156">
        <f>+SUM(Y19:Y28)</f>
        <v>0</v>
      </c>
      <c r="Z17" s="156">
        <f>+SUM(Z19:Z28)</f>
        <v>0</v>
      </c>
      <c r="AA17" s="156">
        <f t="shared" si="6"/>
        <v>0</v>
      </c>
      <c r="AB17" s="156">
        <f>+SUM(AB19:AB28)</f>
        <v>0</v>
      </c>
      <c r="AC17" s="156">
        <f>+SUM(AC19:AC28)</f>
        <v>0</v>
      </c>
      <c r="AD17" s="156">
        <f t="shared" si="7"/>
        <v>0</v>
      </c>
      <c r="AE17" s="156">
        <f>+SUM(AE19:AE28)</f>
        <v>0</v>
      </c>
      <c r="AF17" s="156">
        <f>+SUM(AF19:AF28)</f>
        <v>0</v>
      </c>
      <c r="AG17" s="156">
        <f t="shared" si="8"/>
        <v>0</v>
      </c>
      <c r="AH17" s="156">
        <f>+SUM(AH19:AH28)</f>
        <v>0</v>
      </c>
      <c r="AI17" s="156">
        <f>+SUM(AI19:AI28)</f>
        <v>0</v>
      </c>
      <c r="AJ17" s="156">
        <f t="shared" si="9"/>
        <v>0</v>
      </c>
      <c r="AK17" s="156">
        <f>+SUM(AK19:AK28)</f>
        <v>0</v>
      </c>
      <c r="AL17" s="156">
        <f>+SUM(AL19:AL28)</f>
        <v>0</v>
      </c>
      <c r="AM17" s="156">
        <f t="shared" si="10"/>
        <v>0</v>
      </c>
      <c r="AN17" s="156">
        <f>+SUM(AN19:AN28)</f>
        <v>0</v>
      </c>
      <c r="AO17" s="156">
        <f>+SUM(AO19:AO28)</f>
        <v>0</v>
      </c>
      <c r="AP17" s="156">
        <f t="shared" si="11"/>
        <v>0</v>
      </c>
      <c r="AQ17" s="156">
        <f>+SUM(AQ19:AQ28)</f>
        <v>0</v>
      </c>
      <c r="AR17" s="156">
        <f>+SUM(AR19:AR28)</f>
        <v>0</v>
      </c>
      <c r="AS17" s="156">
        <f t="shared" si="12"/>
        <v>0</v>
      </c>
      <c r="AT17" s="156">
        <f>+SUM(AT19:AT28)</f>
        <v>0</v>
      </c>
      <c r="AU17" s="156">
        <f>+SUM(AU19:AU28)</f>
        <v>0</v>
      </c>
      <c r="AV17" s="156">
        <f t="shared" si="13"/>
        <v>0</v>
      </c>
      <c r="AW17" s="156">
        <f>+SUM(AW19:AW28)</f>
        <v>0</v>
      </c>
      <c r="AX17" s="156">
        <f>+SUM(AX19:AX28)</f>
        <v>0</v>
      </c>
      <c r="AY17" s="156">
        <f t="shared" si="14"/>
        <v>0</v>
      </c>
      <c r="AZ17" s="156">
        <f>+SUM(AZ19:AZ28)</f>
        <v>0</v>
      </c>
      <c r="BA17" s="156">
        <f>+SUM(BA19:BA28)</f>
        <v>0</v>
      </c>
      <c r="BB17" s="156">
        <f t="shared" si="15"/>
        <v>0</v>
      </c>
      <c r="BC17" s="156">
        <f>+SUM(BC19:BC28)</f>
        <v>0</v>
      </c>
      <c r="BD17" s="156">
        <f>+SUM(BD19:BD28)</f>
        <v>0</v>
      </c>
      <c r="BE17" s="156">
        <f t="shared" si="16"/>
        <v>0</v>
      </c>
      <c r="BF17" s="156">
        <f>+SUM(BF19:BF28)</f>
        <v>0</v>
      </c>
      <c r="BG17" s="156">
        <f>+SUM(BG19:BG28)</f>
        <v>0</v>
      </c>
      <c r="BH17" s="156">
        <f t="shared" si="17"/>
        <v>0</v>
      </c>
      <c r="BI17" s="156">
        <f>+SUM(BI19:BI28)</f>
        <v>0</v>
      </c>
      <c r="BJ17" s="156">
        <f>+SUM(BJ19:BJ28)</f>
        <v>0</v>
      </c>
      <c r="BK17" s="156">
        <f t="shared" si="18"/>
        <v>0</v>
      </c>
      <c r="BL17" s="156">
        <f>+SUM(BL19:BL28)</f>
        <v>0</v>
      </c>
      <c r="BM17" s="156">
        <f>+SUM(BM19:BM28)</f>
        <v>0</v>
      </c>
      <c r="BN17" s="156">
        <f t="shared" si="19"/>
        <v>0</v>
      </c>
      <c r="BO17" s="156">
        <f>+SUM(BO19:BO28)</f>
        <v>0</v>
      </c>
      <c r="BP17" s="156">
        <f>+SUM(BP19:BP28)</f>
        <v>0</v>
      </c>
      <c r="BQ17" s="156">
        <f t="shared" si="20"/>
        <v>0</v>
      </c>
      <c r="BR17" s="156">
        <f>+SUM(BR19:BR28)</f>
        <v>0</v>
      </c>
      <c r="BS17" s="156">
        <f>+SUM(BS19:BS28)</f>
        <v>0</v>
      </c>
    </row>
    <row r="18" spans="1:71" ht="15" customHeight="1">
      <c r="A18" s="157"/>
      <c r="B18" s="163" t="s">
        <v>98</v>
      </c>
      <c r="C18" s="246"/>
      <c r="D18" s="246"/>
      <c r="E18" s="247"/>
      <c r="F18" s="160"/>
      <c r="G18" s="160"/>
      <c r="H18" s="161"/>
      <c r="I18" s="160"/>
      <c r="J18" s="160"/>
      <c r="K18" s="161"/>
      <c r="L18" s="160"/>
      <c r="M18" s="160"/>
      <c r="N18" s="161"/>
      <c r="O18" s="160"/>
      <c r="P18" s="160"/>
      <c r="Q18" s="161"/>
      <c r="R18" s="160"/>
      <c r="S18" s="160"/>
      <c r="T18" s="161"/>
      <c r="U18" s="160"/>
      <c r="V18" s="160"/>
      <c r="W18" s="161"/>
      <c r="X18" s="160"/>
      <c r="Y18" s="160"/>
      <c r="Z18" s="161"/>
      <c r="AA18" s="160"/>
      <c r="AB18" s="160"/>
      <c r="AC18" s="161"/>
      <c r="AD18" s="160"/>
      <c r="AE18" s="160"/>
      <c r="AF18" s="161"/>
      <c r="AG18" s="160"/>
      <c r="AH18" s="160"/>
      <c r="AI18" s="161"/>
      <c r="AJ18" s="160"/>
      <c r="AK18" s="160"/>
      <c r="AL18" s="161"/>
      <c r="AM18" s="160"/>
      <c r="AN18" s="160"/>
      <c r="AO18" s="161"/>
      <c r="AP18" s="160"/>
      <c r="AQ18" s="160"/>
      <c r="AR18" s="161"/>
      <c r="AS18" s="160"/>
      <c r="AT18" s="160"/>
      <c r="AU18" s="161"/>
      <c r="AV18" s="160"/>
      <c r="AW18" s="160"/>
      <c r="AX18" s="161"/>
      <c r="AY18" s="160"/>
      <c r="AZ18" s="160"/>
      <c r="BA18" s="161"/>
      <c r="BB18" s="160"/>
      <c r="BC18" s="160"/>
      <c r="BD18" s="161"/>
      <c r="BE18" s="160"/>
      <c r="BF18" s="160"/>
      <c r="BG18" s="161"/>
      <c r="BH18" s="160"/>
      <c r="BI18" s="160"/>
      <c r="BJ18" s="161"/>
      <c r="BK18" s="160"/>
      <c r="BL18" s="160"/>
      <c r="BM18" s="161"/>
      <c r="BN18" s="160"/>
      <c r="BO18" s="160"/>
      <c r="BP18" s="161"/>
      <c r="BQ18" s="160"/>
      <c r="BR18" s="160"/>
      <c r="BS18" s="161"/>
    </row>
    <row r="19" spans="1:71" ht="15" customHeight="1">
      <c r="A19" s="157" t="s">
        <v>15</v>
      </c>
      <c r="B19" s="158" t="s">
        <v>109</v>
      </c>
      <c r="C19" s="245"/>
      <c r="D19" s="236"/>
      <c r="E19" s="236"/>
      <c r="F19" s="156">
        <v>0</v>
      </c>
      <c r="G19" s="160"/>
      <c r="H19" s="161"/>
      <c r="I19" s="156">
        <f aca="true" t="shared" si="22" ref="I19:I31">+J19+K19</f>
        <v>0</v>
      </c>
      <c r="J19" s="160"/>
      <c r="K19" s="161"/>
      <c r="L19" s="156">
        <f aca="true" t="shared" si="23" ref="L19:L31">+M19+N19</f>
        <v>0</v>
      </c>
      <c r="M19" s="160"/>
      <c r="N19" s="161"/>
      <c r="O19" s="156">
        <f aca="true" t="shared" si="24" ref="O19:O31">+P19+Q19</f>
        <v>0</v>
      </c>
      <c r="P19" s="160"/>
      <c r="Q19" s="161"/>
      <c r="R19" s="156">
        <f aca="true" t="shared" si="25" ref="R19:R31">+S19+T19</f>
        <v>0</v>
      </c>
      <c r="S19" s="160"/>
      <c r="T19" s="161"/>
      <c r="U19" s="156">
        <f aca="true" t="shared" si="26" ref="U19:U31">+V19+W19</f>
        <v>0</v>
      </c>
      <c r="V19" s="160"/>
      <c r="W19" s="161"/>
      <c r="X19" s="156">
        <f aca="true" t="shared" si="27" ref="X19:X31">+Y19+Z19</f>
        <v>0</v>
      </c>
      <c r="Y19" s="160"/>
      <c r="Z19" s="161"/>
      <c r="AA19" s="156">
        <f aca="true" t="shared" si="28" ref="AA19:AA31">+AB19+AC19</f>
        <v>0</v>
      </c>
      <c r="AB19" s="160"/>
      <c r="AC19" s="161"/>
      <c r="AD19" s="156">
        <f aca="true" t="shared" si="29" ref="AD19:AD31">+AE19+AF19</f>
        <v>0</v>
      </c>
      <c r="AE19" s="160"/>
      <c r="AF19" s="161"/>
      <c r="AG19" s="156">
        <f aca="true" t="shared" si="30" ref="AG19:AG31">+AH19+AI19</f>
        <v>0</v>
      </c>
      <c r="AH19" s="160"/>
      <c r="AI19" s="161"/>
      <c r="AJ19" s="156">
        <f aca="true" t="shared" si="31" ref="AJ19:AJ31">+AK19+AL19</f>
        <v>0</v>
      </c>
      <c r="AK19" s="160"/>
      <c r="AL19" s="161"/>
      <c r="AM19" s="156">
        <f aca="true" t="shared" si="32" ref="AM19:AM31">+AN19+AO19</f>
        <v>0</v>
      </c>
      <c r="AN19" s="160"/>
      <c r="AO19" s="161"/>
      <c r="AP19" s="156">
        <f aca="true" t="shared" si="33" ref="AP19:AP31">+AQ19+AR19</f>
        <v>0</v>
      </c>
      <c r="AQ19" s="160"/>
      <c r="AR19" s="161"/>
      <c r="AS19" s="156">
        <f aca="true" t="shared" si="34" ref="AS19:AS31">+AT19+AU19</f>
        <v>0</v>
      </c>
      <c r="AT19" s="160"/>
      <c r="AU19" s="161"/>
      <c r="AV19" s="156">
        <f aca="true" t="shared" si="35" ref="AV19:AV31">+AW19+AX19</f>
        <v>0</v>
      </c>
      <c r="AW19" s="160"/>
      <c r="AX19" s="161"/>
      <c r="AY19" s="156">
        <f aca="true" t="shared" si="36" ref="AY19:AY31">+AZ19+BA19</f>
        <v>0</v>
      </c>
      <c r="AZ19" s="160"/>
      <c r="BA19" s="161"/>
      <c r="BB19" s="156">
        <f aca="true" t="shared" si="37" ref="BB19:BB31">+BC19+BD19</f>
        <v>0</v>
      </c>
      <c r="BC19" s="160"/>
      <c r="BD19" s="161"/>
      <c r="BE19" s="156">
        <f aca="true" t="shared" si="38" ref="BE19:BE31">+BF19+BG19</f>
        <v>0</v>
      </c>
      <c r="BF19" s="160"/>
      <c r="BG19" s="161"/>
      <c r="BH19" s="156">
        <f aca="true" t="shared" si="39" ref="BH19:BH31">+BI19+BJ19</f>
        <v>0</v>
      </c>
      <c r="BI19" s="160"/>
      <c r="BJ19" s="161"/>
      <c r="BK19" s="156">
        <f aca="true" t="shared" si="40" ref="BK19:BK31">+BL19+BM19</f>
        <v>0</v>
      </c>
      <c r="BL19" s="160"/>
      <c r="BM19" s="161"/>
      <c r="BN19" s="156">
        <f aca="true" t="shared" si="41" ref="BN19:BN31">+BO19+BP19</f>
        <v>0</v>
      </c>
      <c r="BO19" s="160"/>
      <c r="BP19" s="161"/>
      <c r="BQ19" s="156">
        <f aca="true" t="shared" si="42" ref="BQ19:BQ31">+BR19+BS19</f>
        <v>0</v>
      </c>
      <c r="BR19" s="160"/>
      <c r="BS19" s="161"/>
    </row>
    <row r="20" spans="1:71" ht="15" customHeight="1">
      <c r="A20" s="157" t="s">
        <v>16</v>
      </c>
      <c r="B20" s="158" t="s">
        <v>110</v>
      </c>
      <c r="C20" s="245"/>
      <c r="D20" s="236"/>
      <c r="E20" s="236"/>
      <c r="F20" s="156">
        <v>0</v>
      </c>
      <c r="G20" s="160"/>
      <c r="H20" s="161"/>
      <c r="I20" s="156">
        <f t="shared" si="22"/>
        <v>0</v>
      </c>
      <c r="J20" s="160"/>
      <c r="K20" s="161"/>
      <c r="L20" s="156">
        <f t="shared" si="23"/>
        <v>0</v>
      </c>
      <c r="M20" s="160"/>
      <c r="N20" s="161"/>
      <c r="O20" s="156">
        <f t="shared" si="24"/>
        <v>0</v>
      </c>
      <c r="P20" s="160"/>
      <c r="Q20" s="161"/>
      <c r="R20" s="156">
        <f t="shared" si="25"/>
        <v>0</v>
      </c>
      <c r="S20" s="160"/>
      <c r="T20" s="161"/>
      <c r="U20" s="156">
        <f t="shared" si="26"/>
        <v>0</v>
      </c>
      <c r="V20" s="160"/>
      <c r="W20" s="161"/>
      <c r="X20" s="156">
        <f t="shared" si="27"/>
        <v>0</v>
      </c>
      <c r="Y20" s="160"/>
      <c r="Z20" s="161"/>
      <c r="AA20" s="156">
        <f t="shared" si="28"/>
        <v>0</v>
      </c>
      <c r="AB20" s="160"/>
      <c r="AC20" s="161"/>
      <c r="AD20" s="156">
        <f t="shared" si="29"/>
        <v>0</v>
      </c>
      <c r="AE20" s="160"/>
      <c r="AF20" s="161"/>
      <c r="AG20" s="156">
        <f t="shared" si="30"/>
        <v>0</v>
      </c>
      <c r="AH20" s="160"/>
      <c r="AI20" s="161"/>
      <c r="AJ20" s="156">
        <f t="shared" si="31"/>
        <v>0</v>
      </c>
      <c r="AK20" s="160"/>
      <c r="AL20" s="161"/>
      <c r="AM20" s="156">
        <f t="shared" si="32"/>
        <v>0</v>
      </c>
      <c r="AN20" s="160"/>
      <c r="AO20" s="161"/>
      <c r="AP20" s="156">
        <f t="shared" si="33"/>
        <v>0</v>
      </c>
      <c r="AQ20" s="160"/>
      <c r="AR20" s="161"/>
      <c r="AS20" s="156">
        <f t="shared" si="34"/>
        <v>0</v>
      </c>
      <c r="AT20" s="160"/>
      <c r="AU20" s="161"/>
      <c r="AV20" s="156">
        <f t="shared" si="35"/>
        <v>0</v>
      </c>
      <c r="AW20" s="160"/>
      <c r="AX20" s="161"/>
      <c r="AY20" s="156">
        <f t="shared" si="36"/>
        <v>0</v>
      </c>
      <c r="AZ20" s="160"/>
      <c r="BA20" s="161"/>
      <c r="BB20" s="156">
        <f t="shared" si="37"/>
        <v>0</v>
      </c>
      <c r="BC20" s="160"/>
      <c r="BD20" s="161"/>
      <c r="BE20" s="156">
        <f t="shared" si="38"/>
        <v>0</v>
      </c>
      <c r="BF20" s="160"/>
      <c r="BG20" s="161"/>
      <c r="BH20" s="156">
        <f t="shared" si="39"/>
        <v>0</v>
      </c>
      <c r="BI20" s="160"/>
      <c r="BJ20" s="161"/>
      <c r="BK20" s="156">
        <f t="shared" si="40"/>
        <v>0</v>
      </c>
      <c r="BL20" s="160"/>
      <c r="BM20" s="161"/>
      <c r="BN20" s="156">
        <f t="shared" si="41"/>
        <v>0</v>
      </c>
      <c r="BO20" s="160"/>
      <c r="BP20" s="161"/>
      <c r="BQ20" s="156">
        <f t="shared" si="42"/>
        <v>0</v>
      </c>
      <c r="BR20" s="160"/>
      <c r="BS20" s="161"/>
    </row>
    <row r="21" spans="1:71" ht="15" customHeight="1">
      <c r="A21" s="157" t="s">
        <v>17</v>
      </c>
      <c r="B21" s="158" t="s">
        <v>111</v>
      </c>
      <c r="C21" s="245"/>
      <c r="D21" s="236"/>
      <c r="E21" s="236"/>
      <c r="F21" s="156">
        <v>0</v>
      </c>
      <c r="G21" s="160"/>
      <c r="H21" s="161"/>
      <c r="I21" s="156">
        <f t="shared" si="22"/>
        <v>0</v>
      </c>
      <c r="J21" s="160"/>
      <c r="K21" s="161"/>
      <c r="L21" s="156">
        <f t="shared" si="23"/>
        <v>0</v>
      </c>
      <c r="M21" s="160"/>
      <c r="N21" s="161"/>
      <c r="O21" s="156">
        <f t="shared" si="24"/>
        <v>0</v>
      </c>
      <c r="P21" s="160"/>
      <c r="Q21" s="161"/>
      <c r="R21" s="156">
        <f t="shared" si="25"/>
        <v>0</v>
      </c>
      <c r="S21" s="160"/>
      <c r="T21" s="161"/>
      <c r="U21" s="156">
        <f t="shared" si="26"/>
        <v>0</v>
      </c>
      <c r="V21" s="160"/>
      <c r="W21" s="161"/>
      <c r="X21" s="156">
        <f t="shared" si="27"/>
        <v>0</v>
      </c>
      <c r="Y21" s="160"/>
      <c r="Z21" s="161"/>
      <c r="AA21" s="156">
        <f t="shared" si="28"/>
        <v>0</v>
      </c>
      <c r="AB21" s="160"/>
      <c r="AC21" s="161"/>
      <c r="AD21" s="156">
        <f t="shared" si="29"/>
        <v>0</v>
      </c>
      <c r="AE21" s="160"/>
      <c r="AF21" s="161"/>
      <c r="AG21" s="156">
        <f t="shared" si="30"/>
        <v>0</v>
      </c>
      <c r="AH21" s="160"/>
      <c r="AI21" s="161"/>
      <c r="AJ21" s="156">
        <f t="shared" si="31"/>
        <v>0</v>
      </c>
      <c r="AK21" s="160"/>
      <c r="AL21" s="161"/>
      <c r="AM21" s="156">
        <f t="shared" si="32"/>
        <v>0</v>
      </c>
      <c r="AN21" s="160"/>
      <c r="AO21" s="161"/>
      <c r="AP21" s="156">
        <f t="shared" si="33"/>
        <v>0</v>
      </c>
      <c r="AQ21" s="160"/>
      <c r="AR21" s="161"/>
      <c r="AS21" s="156">
        <f t="shared" si="34"/>
        <v>0</v>
      </c>
      <c r="AT21" s="160"/>
      <c r="AU21" s="161"/>
      <c r="AV21" s="156">
        <f t="shared" si="35"/>
        <v>0</v>
      </c>
      <c r="AW21" s="160"/>
      <c r="AX21" s="161"/>
      <c r="AY21" s="156">
        <f t="shared" si="36"/>
        <v>0</v>
      </c>
      <c r="AZ21" s="160"/>
      <c r="BA21" s="161"/>
      <c r="BB21" s="156">
        <f t="shared" si="37"/>
        <v>0</v>
      </c>
      <c r="BC21" s="160"/>
      <c r="BD21" s="161"/>
      <c r="BE21" s="156">
        <f t="shared" si="38"/>
        <v>0</v>
      </c>
      <c r="BF21" s="160"/>
      <c r="BG21" s="161"/>
      <c r="BH21" s="156">
        <f t="shared" si="39"/>
        <v>0</v>
      </c>
      <c r="BI21" s="160"/>
      <c r="BJ21" s="161"/>
      <c r="BK21" s="156">
        <f t="shared" si="40"/>
        <v>0</v>
      </c>
      <c r="BL21" s="160"/>
      <c r="BM21" s="161"/>
      <c r="BN21" s="156">
        <f t="shared" si="41"/>
        <v>0</v>
      </c>
      <c r="BO21" s="160"/>
      <c r="BP21" s="161"/>
      <c r="BQ21" s="156">
        <f t="shared" si="42"/>
        <v>0</v>
      </c>
      <c r="BR21" s="160"/>
      <c r="BS21" s="161"/>
    </row>
    <row r="22" spans="1:71" ht="15" customHeight="1">
      <c r="A22" s="157" t="s">
        <v>18</v>
      </c>
      <c r="B22" s="158" t="s">
        <v>112</v>
      </c>
      <c r="C22" s="245"/>
      <c r="D22" s="236"/>
      <c r="E22" s="236"/>
      <c r="F22" s="156">
        <v>0</v>
      </c>
      <c r="G22" s="160"/>
      <c r="H22" s="161"/>
      <c r="I22" s="156">
        <f t="shared" si="22"/>
        <v>0</v>
      </c>
      <c r="J22" s="160"/>
      <c r="K22" s="161"/>
      <c r="L22" s="156">
        <f t="shared" si="23"/>
        <v>0</v>
      </c>
      <c r="M22" s="160"/>
      <c r="N22" s="161"/>
      <c r="O22" s="156">
        <f t="shared" si="24"/>
        <v>0</v>
      </c>
      <c r="P22" s="160"/>
      <c r="Q22" s="161"/>
      <c r="R22" s="156">
        <f t="shared" si="25"/>
        <v>0</v>
      </c>
      <c r="S22" s="160"/>
      <c r="T22" s="161"/>
      <c r="U22" s="156">
        <f t="shared" si="26"/>
        <v>0</v>
      </c>
      <c r="V22" s="160"/>
      <c r="W22" s="161"/>
      <c r="X22" s="156">
        <f t="shared" si="27"/>
        <v>0</v>
      </c>
      <c r="Y22" s="160"/>
      <c r="Z22" s="161"/>
      <c r="AA22" s="156">
        <f t="shared" si="28"/>
        <v>0</v>
      </c>
      <c r="AB22" s="160"/>
      <c r="AC22" s="161"/>
      <c r="AD22" s="156">
        <f t="shared" si="29"/>
        <v>0</v>
      </c>
      <c r="AE22" s="160"/>
      <c r="AF22" s="161"/>
      <c r="AG22" s="156">
        <f t="shared" si="30"/>
        <v>0</v>
      </c>
      <c r="AH22" s="160"/>
      <c r="AI22" s="161"/>
      <c r="AJ22" s="156">
        <f t="shared" si="31"/>
        <v>0</v>
      </c>
      <c r="AK22" s="160"/>
      <c r="AL22" s="161"/>
      <c r="AM22" s="156">
        <f t="shared" si="32"/>
        <v>0</v>
      </c>
      <c r="AN22" s="160"/>
      <c r="AO22" s="161"/>
      <c r="AP22" s="156">
        <f t="shared" si="33"/>
        <v>0</v>
      </c>
      <c r="AQ22" s="160"/>
      <c r="AR22" s="161"/>
      <c r="AS22" s="156">
        <f t="shared" si="34"/>
        <v>0</v>
      </c>
      <c r="AT22" s="160"/>
      <c r="AU22" s="161"/>
      <c r="AV22" s="156">
        <f t="shared" si="35"/>
        <v>0</v>
      </c>
      <c r="AW22" s="160"/>
      <c r="AX22" s="161"/>
      <c r="AY22" s="156">
        <f t="shared" si="36"/>
        <v>0</v>
      </c>
      <c r="AZ22" s="160"/>
      <c r="BA22" s="161"/>
      <c r="BB22" s="156">
        <f t="shared" si="37"/>
        <v>0</v>
      </c>
      <c r="BC22" s="160"/>
      <c r="BD22" s="161"/>
      <c r="BE22" s="156">
        <f t="shared" si="38"/>
        <v>0</v>
      </c>
      <c r="BF22" s="160"/>
      <c r="BG22" s="161"/>
      <c r="BH22" s="156">
        <f t="shared" si="39"/>
        <v>0</v>
      </c>
      <c r="BI22" s="160"/>
      <c r="BJ22" s="161"/>
      <c r="BK22" s="156">
        <f t="shared" si="40"/>
        <v>0</v>
      </c>
      <c r="BL22" s="160"/>
      <c r="BM22" s="161"/>
      <c r="BN22" s="156">
        <f t="shared" si="41"/>
        <v>0</v>
      </c>
      <c r="BO22" s="160"/>
      <c r="BP22" s="161"/>
      <c r="BQ22" s="156">
        <f t="shared" si="42"/>
        <v>0</v>
      </c>
      <c r="BR22" s="160"/>
      <c r="BS22" s="161"/>
    </row>
    <row r="23" spans="1:71" ht="15" customHeight="1">
      <c r="A23" s="157" t="s">
        <v>19</v>
      </c>
      <c r="B23" s="158" t="s">
        <v>113</v>
      </c>
      <c r="C23" s="245"/>
      <c r="D23" s="236"/>
      <c r="E23" s="236"/>
      <c r="F23" s="156">
        <v>0</v>
      </c>
      <c r="G23" s="160"/>
      <c r="H23" s="161"/>
      <c r="I23" s="156">
        <f t="shared" si="22"/>
        <v>0</v>
      </c>
      <c r="J23" s="160"/>
      <c r="K23" s="161"/>
      <c r="L23" s="156">
        <f t="shared" si="23"/>
        <v>0</v>
      </c>
      <c r="M23" s="160"/>
      <c r="N23" s="161"/>
      <c r="O23" s="156">
        <f t="shared" si="24"/>
        <v>0</v>
      </c>
      <c r="P23" s="160"/>
      <c r="Q23" s="161"/>
      <c r="R23" s="156">
        <f t="shared" si="25"/>
        <v>0</v>
      </c>
      <c r="S23" s="160"/>
      <c r="T23" s="161"/>
      <c r="U23" s="156">
        <f t="shared" si="26"/>
        <v>0</v>
      </c>
      <c r="V23" s="160"/>
      <c r="W23" s="161"/>
      <c r="X23" s="156">
        <f t="shared" si="27"/>
        <v>0</v>
      </c>
      <c r="Y23" s="160"/>
      <c r="Z23" s="161"/>
      <c r="AA23" s="156">
        <f t="shared" si="28"/>
        <v>0</v>
      </c>
      <c r="AB23" s="160"/>
      <c r="AC23" s="161"/>
      <c r="AD23" s="156">
        <f t="shared" si="29"/>
        <v>0</v>
      </c>
      <c r="AE23" s="160"/>
      <c r="AF23" s="161"/>
      <c r="AG23" s="156">
        <f t="shared" si="30"/>
        <v>0</v>
      </c>
      <c r="AH23" s="160"/>
      <c r="AI23" s="161"/>
      <c r="AJ23" s="156">
        <f t="shared" si="31"/>
        <v>0</v>
      </c>
      <c r="AK23" s="160"/>
      <c r="AL23" s="161"/>
      <c r="AM23" s="156">
        <f t="shared" si="32"/>
        <v>0</v>
      </c>
      <c r="AN23" s="160"/>
      <c r="AO23" s="161"/>
      <c r="AP23" s="156">
        <f t="shared" si="33"/>
        <v>0</v>
      </c>
      <c r="AQ23" s="160"/>
      <c r="AR23" s="161"/>
      <c r="AS23" s="156">
        <f t="shared" si="34"/>
        <v>0</v>
      </c>
      <c r="AT23" s="160"/>
      <c r="AU23" s="161"/>
      <c r="AV23" s="156">
        <f t="shared" si="35"/>
        <v>0</v>
      </c>
      <c r="AW23" s="160"/>
      <c r="AX23" s="161"/>
      <c r="AY23" s="156">
        <f t="shared" si="36"/>
        <v>0</v>
      </c>
      <c r="AZ23" s="160"/>
      <c r="BA23" s="161"/>
      <c r="BB23" s="156">
        <f t="shared" si="37"/>
        <v>0</v>
      </c>
      <c r="BC23" s="160"/>
      <c r="BD23" s="161"/>
      <c r="BE23" s="156">
        <f t="shared" si="38"/>
        <v>0</v>
      </c>
      <c r="BF23" s="160"/>
      <c r="BG23" s="161"/>
      <c r="BH23" s="156">
        <f t="shared" si="39"/>
        <v>0</v>
      </c>
      <c r="BI23" s="160"/>
      <c r="BJ23" s="161"/>
      <c r="BK23" s="156">
        <f t="shared" si="40"/>
        <v>0</v>
      </c>
      <c r="BL23" s="160"/>
      <c r="BM23" s="161"/>
      <c r="BN23" s="156">
        <f t="shared" si="41"/>
        <v>0</v>
      </c>
      <c r="BO23" s="160"/>
      <c r="BP23" s="161"/>
      <c r="BQ23" s="156">
        <f t="shared" si="42"/>
        <v>0</v>
      </c>
      <c r="BR23" s="160"/>
      <c r="BS23" s="161"/>
    </row>
    <row r="24" spans="1:71" ht="15" customHeight="1">
      <c r="A24" s="157" t="s">
        <v>20</v>
      </c>
      <c r="B24" s="158" t="s">
        <v>114</v>
      </c>
      <c r="C24" s="245">
        <f t="shared" si="21"/>
        <v>51977</v>
      </c>
      <c r="D24" s="248">
        <v>51977</v>
      </c>
      <c r="E24" s="236"/>
      <c r="F24" s="156">
        <v>51977</v>
      </c>
      <c r="G24" s="160"/>
      <c r="H24" s="161"/>
      <c r="I24" s="156">
        <f t="shared" si="22"/>
        <v>0</v>
      </c>
      <c r="J24" s="160"/>
      <c r="K24" s="161"/>
      <c r="L24" s="156">
        <f t="shared" si="23"/>
        <v>0</v>
      </c>
      <c r="M24" s="160"/>
      <c r="N24" s="161"/>
      <c r="O24" s="156">
        <f t="shared" si="24"/>
        <v>0</v>
      </c>
      <c r="P24" s="160"/>
      <c r="Q24" s="161"/>
      <c r="R24" s="156">
        <f t="shared" si="25"/>
        <v>0</v>
      </c>
      <c r="S24" s="160"/>
      <c r="T24" s="161"/>
      <c r="U24" s="156">
        <f t="shared" si="26"/>
        <v>0</v>
      </c>
      <c r="V24" s="160"/>
      <c r="W24" s="161"/>
      <c r="X24" s="156">
        <f t="shared" si="27"/>
        <v>0</v>
      </c>
      <c r="Y24" s="160"/>
      <c r="Z24" s="161"/>
      <c r="AA24" s="156">
        <f t="shared" si="28"/>
        <v>0</v>
      </c>
      <c r="AB24" s="160"/>
      <c r="AC24" s="161"/>
      <c r="AD24" s="156">
        <f t="shared" si="29"/>
        <v>0</v>
      </c>
      <c r="AE24" s="160"/>
      <c r="AF24" s="161"/>
      <c r="AG24" s="156">
        <f t="shared" si="30"/>
        <v>0</v>
      </c>
      <c r="AH24" s="160"/>
      <c r="AI24" s="161"/>
      <c r="AJ24" s="156">
        <f t="shared" si="31"/>
        <v>0</v>
      </c>
      <c r="AK24" s="160"/>
      <c r="AL24" s="161"/>
      <c r="AM24" s="156">
        <f t="shared" si="32"/>
        <v>0</v>
      </c>
      <c r="AN24" s="160"/>
      <c r="AO24" s="161"/>
      <c r="AP24" s="156">
        <f t="shared" si="33"/>
        <v>0</v>
      </c>
      <c r="AQ24" s="160"/>
      <c r="AR24" s="161"/>
      <c r="AS24" s="156">
        <f t="shared" si="34"/>
        <v>0</v>
      </c>
      <c r="AT24" s="160"/>
      <c r="AU24" s="161"/>
      <c r="AV24" s="156">
        <f t="shared" si="35"/>
        <v>0</v>
      </c>
      <c r="AW24" s="160"/>
      <c r="AX24" s="161"/>
      <c r="AY24" s="156">
        <f t="shared" si="36"/>
        <v>0</v>
      </c>
      <c r="AZ24" s="160"/>
      <c r="BA24" s="161"/>
      <c r="BB24" s="156">
        <f t="shared" si="37"/>
        <v>0</v>
      </c>
      <c r="BC24" s="160"/>
      <c r="BD24" s="161"/>
      <c r="BE24" s="156">
        <f t="shared" si="38"/>
        <v>0</v>
      </c>
      <c r="BF24" s="160"/>
      <c r="BG24" s="161"/>
      <c r="BH24" s="156">
        <f t="shared" si="39"/>
        <v>0</v>
      </c>
      <c r="BI24" s="160"/>
      <c r="BJ24" s="161"/>
      <c r="BK24" s="156">
        <f t="shared" si="40"/>
        <v>0</v>
      </c>
      <c r="BL24" s="160"/>
      <c r="BM24" s="161"/>
      <c r="BN24" s="156">
        <f t="shared" si="41"/>
        <v>0</v>
      </c>
      <c r="BO24" s="160"/>
      <c r="BP24" s="161"/>
      <c r="BQ24" s="156">
        <f t="shared" si="42"/>
        <v>0</v>
      </c>
      <c r="BR24" s="160"/>
      <c r="BS24" s="161"/>
    </row>
    <row r="25" spans="1:71" ht="16.5" customHeight="1">
      <c r="A25" s="157" t="s">
        <v>21</v>
      </c>
      <c r="B25" s="164" t="s">
        <v>115</v>
      </c>
      <c r="C25" s="267">
        <f>+D25+E25</f>
        <v>602745.47747</v>
      </c>
      <c r="D25" s="234">
        <v>602745.47747</v>
      </c>
      <c r="E25" s="226"/>
      <c r="F25" s="156">
        <v>602745.47747</v>
      </c>
      <c r="G25" s="160"/>
      <c r="H25" s="161"/>
      <c r="I25" s="156">
        <f t="shared" si="22"/>
        <v>0</v>
      </c>
      <c r="J25" s="160"/>
      <c r="K25" s="161"/>
      <c r="L25" s="156">
        <f t="shared" si="23"/>
        <v>0</v>
      </c>
      <c r="M25" s="160"/>
      <c r="N25" s="161"/>
      <c r="O25" s="156">
        <f t="shared" si="24"/>
        <v>0</v>
      </c>
      <c r="P25" s="160"/>
      <c r="Q25" s="161"/>
      <c r="R25" s="156">
        <f t="shared" si="25"/>
        <v>0</v>
      </c>
      <c r="S25" s="160"/>
      <c r="T25" s="161"/>
      <c r="U25" s="156">
        <f t="shared" si="26"/>
        <v>0</v>
      </c>
      <c r="V25" s="160"/>
      <c r="W25" s="161"/>
      <c r="X25" s="156">
        <f t="shared" si="27"/>
        <v>0</v>
      </c>
      <c r="Y25" s="160"/>
      <c r="Z25" s="161"/>
      <c r="AA25" s="156">
        <f t="shared" si="28"/>
        <v>0</v>
      </c>
      <c r="AB25" s="160"/>
      <c r="AC25" s="161"/>
      <c r="AD25" s="156">
        <f t="shared" si="29"/>
        <v>0</v>
      </c>
      <c r="AE25" s="160"/>
      <c r="AF25" s="161"/>
      <c r="AG25" s="156">
        <f t="shared" si="30"/>
        <v>0</v>
      </c>
      <c r="AH25" s="160"/>
      <c r="AI25" s="161"/>
      <c r="AJ25" s="156">
        <f t="shared" si="31"/>
        <v>0</v>
      </c>
      <c r="AK25" s="160"/>
      <c r="AL25" s="161"/>
      <c r="AM25" s="156">
        <f t="shared" si="32"/>
        <v>0</v>
      </c>
      <c r="AN25" s="160"/>
      <c r="AO25" s="161"/>
      <c r="AP25" s="156">
        <f t="shared" si="33"/>
        <v>0</v>
      </c>
      <c r="AQ25" s="160"/>
      <c r="AR25" s="161"/>
      <c r="AS25" s="156">
        <f t="shared" si="34"/>
        <v>0</v>
      </c>
      <c r="AT25" s="160"/>
      <c r="AU25" s="161"/>
      <c r="AV25" s="156">
        <f t="shared" si="35"/>
        <v>0</v>
      </c>
      <c r="AW25" s="160"/>
      <c r="AX25" s="161"/>
      <c r="AY25" s="156">
        <f t="shared" si="36"/>
        <v>0</v>
      </c>
      <c r="AZ25" s="160"/>
      <c r="BA25" s="161"/>
      <c r="BB25" s="156">
        <f t="shared" si="37"/>
        <v>0</v>
      </c>
      <c r="BC25" s="160"/>
      <c r="BD25" s="161"/>
      <c r="BE25" s="156">
        <f t="shared" si="38"/>
        <v>0</v>
      </c>
      <c r="BF25" s="160"/>
      <c r="BG25" s="161"/>
      <c r="BH25" s="156">
        <f t="shared" si="39"/>
        <v>0</v>
      </c>
      <c r="BI25" s="160"/>
      <c r="BJ25" s="161"/>
      <c r="BK25" s="156">
        <f t="shared" si="40"/>
        <v>0</v>
      </c>
      <c r="BL25" s="160"/>
      <c r="BM25" s="161"/>
      <c r="BN25" s="156">
        <f t="shared" si="41"/>
        <v>0</v>
      </c>
      <c r="BO25" s="160"/>
      <c r="BP25" s="161"/>
      <c r="BQ25" s="156">
        <f t="shared" si="42"/>
        <v>0</v>
      </c>
      <c r="BR25" s="160"/>
      <c r="BS25" s="161"/>
    </row>
    <row r="26" spans="1:71" s="64" customFormat="1" ht="15" customHeight="1">
      <c r="A26" s="115" t="s">
        <v>22</v>
      </c>
      <c r="B26" s="74" t="s">
        <v>214</v>
      </c>
      <c r="C26" s="249">
        <f t="shared" si="21"/>
        <v>0</v>
      </c>
      <c r="D26" s="226"/>
      <c r="E26" s="226"/>
      <c r="F26" s="72">
        <v>0</v>
      </c>
      <c r="G26" s="75"/>
      <c r="H26" s="76"/>
      <c r="I26" s="72">
        <f t="shared" si="22"/>
        <v>0</v>
      </c>
      <c r="J26" s="75"/>
      <c r="K26" s="76"/>
      <c r="L26" s="72">
        <f t="shared" si="23"/>
        <v>0</v>
      </c>
      <c r="M26" s="75"/>
      <c r="N26" s="76"/>
      <c r="O26" s="72">
        <f t="shared" si="24"/>
        <v>0</v>
      </c>
      <c r="P26" s="75"/>
      <c r="Q26" s="76"/>
      <c r="R26" s="72">
        <f t="shared" si="25"/>
        <v>0</v>
      </c>
      <c r="S26" s="75"/>
      <c r="T26" s="76"/>
      <c r="U26" s="72">
        <f t="shared" si="26"/>
        <v>0</v>
      </c>
      <c r="V26" s="75"/>
      <c r="W26" s="76"/>
      <c r="X26" s="72">
        <f t="shared" si="27"/>
        <v>0</v>
      </c>
      <c r="Y26" s="75"/>
      <c r="Z26" s="76"/>
      <c r="AA26" s="72">
        <f t="shared" si="28"/>
        <v>0</v>
      </c>
      <c r="AB26" s="75"/>
      <c r="AC26" s="76"/>
      <c r="AD26" s="72">
        <f t="shared" si="29"/>
        <v>0</v>
      </c>
      <c r="AE26" s="75"/>
      <c r="AF26" s="76"/>
      <c r="AG26" s="72">
        <f t="shared" si="30"/>
        <v>0</v>
      </c>
      <c r="AH26" s="75"/>
      <c r="AI26" s="76"/>
      <c r="AJ26" s="72">
        <f t="shared" si="31"/>
        <v>0</v>
      </c>
      <c r="AK26" s="75"/>
      <c r="AL26" s="76"/>
      <c r="AM26" s="72">
        <f t="shared" si="32"/>
        <v>0</v>
      </c>
      <c r="AN26" s="75"/>
      <c r="AO26" s="76"/>
      <c r="AP26" s="72">
        <f t="shared" si="33"/>
        <v>0</v>
      </c>
      <c r="AQ26" s="75"/>
      <c r="AR26" s="76"/>
      <c r="AS26" s="72">
        <f t="shared" si="34"/>
        <v>0</v>
      </c>
      <c r="AT26" s="75"/>
      <c r="AU26" s="76"/>
      <c r="AV26" s="72">
        <f t="shared" si="35"/>
        <v>0</v>
      </c>
      <c r="AW26" s="75"/>
      <c r="AX26" s="76"/>
      <c r="AY26" s="72">
        <f t="shared" si="36"/>
        <v>0</v>
      </c>
      <c r="AZ26" s="75"/>
      <c r="BA26" s="76"/>
      <c r="BB26" s="72">
        <f t="shared" si="37"/>
        <v>0</v>
      </c>
      <c r="BC26" s="75"/>
      <c r="BD26" s="76"/>
      <c r="BE26" s="72">
        <f t="shared" si="38"/>
        <v>0</v>
      </c>
      <c r="BF26" s="75"/>
      <c r="BG26" s="76"/>
      <c r="BH26" s="72">
        <f t="shared" si="39"/>
        <v>0</v>
      </c>
      <c r="BI26" s="75"/>
      <c r="BJ26" s="76"/>
      <c r="BK26" s="72">
        <f t="shared" si="40"/>
        <v>0</v>
      </c>
      <c r="BL26" s="75"/>
      <c r="BM26" s="76"/>
      <c r="BN26" s="72">
        <f t="shared" si="41"/>
        <v>0</v>
      </c>
      <c r="BO26" s="75"/>
      <c r="BP26" s="76"/>
      <c r="BQ26" s="72">
        <f t="shared" si="42"/>
        <v>0</v>
      </c>
      <c r="BR26" s="75"/>
      <c r="BS26" s="76"/>
    </row>
    <row r="27" spans="1:71" ht="15" customHeight="1">
      <c r="A27" s="157" t="s">
        <v>23</v>
      </c>
      <c r="B27" s="158" t="s">
        <v>116</v>
      </c>
      <c r="C27" s="245">
        <f t="shared" si="21"/>
        <v>0</v>
      </c>
      <c r="D27" s="236"/>
      <c r="E27" s="236"/>
      <c r="F27" s="156">
        <v>0</v>
      </c>
      <c r="G27" s="160"/>
      <c r="H27" s="161"/>
      <c r="I27" s="156">
        <f t="shared" si="22"/>
        <v>0</v>
      </c>
      <c r="J27" s="160"/>
      <c r="K27" s="161"/>
      <c r="L27" s="156">
        <f t="shared" si="23"/>
        <v>0</v>
      </c>
      <c r="M27" s="160"/>
      <c r="N27" s="161"/>
      <c r="O27" s="156">
        <f t="shared" si="24"/>
        <v>0</v>
      </c>
      <c r="P27" s="160"/>
      <c r="Q27" s="161"/>
      <c r="R27" s="156">
        <f t="shared" si="25"/>
        <v>0</v>
      </c>
      <c r="S27" s="160"/>
      <c r="T27" s="161"/>
      <c r="U27" s="156">
        <f t="shared" si="26"/>
        <v>0</v>
      </c>
      <c r="V27" s="160"/>
      <c r="W27" s="161"/>
      <c r="X27" s="156">
        <f t="shared" si="27"/>
        <v>0</v>
      </c>
      <c r="Y27" s="160"/>
      <c r="Z27" s="161"/>
      <c r="AA27" s="156">
        <f t="shared" si="28"/>
        <v>0</v>
      </c>
      <c r="AB27" s="160"/>
      <c r="AC27" s="161"/>
      <c r="AD27" s="156">
        <f t="shared" si="29"/>
        <v>0</v>
      </c>
      <c r="AE27" s="160"/>
      <c r="AF27" s="161"/>
      <c r="AG27" s="156">
        <f t="shared" si="30"/>
        <v>0</v>
      </c>
      <c r="AH27" s="160"/>
      <c r="AI27" s="161"/>
      <c r="AJ27" s="156">
        <f t="shared" si="31"/>
        <v>0</v>
      </c>
      <c r="AK27" s="160"/>
      <c r="AL27" s="161"/>
      <c r="AM27" s="156">
        <f t="shared" si="32"/>
        <v>0</v>
      </c>
      <c r="AN27" s="160"/>
      <c r="AO27" s="161"/>
      <c r="AP27" s="156">
        <f t="shared" si="33"/>
        <v>0</v>
      </c>
      <c r="AQ27" s="160"/>
      <c r="AR27" s="161"/>
      <c r="AS27" s="156">
        <f t="shared" si="34"/>
        <v>0</v>
      </c>
      <c r="AT27" s="160"/>
      <c r="AU27" s="161"/>
      <c r="AV27" s="156">
        <f t="shared" si="35"/>
        <v>0</v>
      </c>
      <c r="AW27" s="160"/>
      <c r="AX27" s="161"/>
      <c r="AY27" s="156">
        <f t="shared" si="36"/>
        <v>0</v>
      </c>
      <c r="AZ27" s="160"/>
      <c r="BA27" s="161"/>
      <c r="BB27" s="156">
        <f t="shared" si="37"/>
        <v>0</v>
      </c>
      <c r="BC27" s="160"/>
      <c r="BD27" s="161"/>
      <c r="BE27" s="156">
        <f t="shared" si="38"/>
        <v>0</v>
      </c>
      <c r="BF27" s="160"/>
      <c r="BG27" s="161"/>
      <c r="BH27" s="156">
        <f t="shared" si="39"/>
        <v>0</v>
      </c>
      <c r="BI27" s="160"/>
      <c r="BJ27" s="161"/>
      <c r="BK27" s="156">
        <f t="shared" si="40"/>
        <v>0</v>
      </c>
      <c r="BL27" s="160"/>
      <c r="BM27" s="161"/>
      <c r="BN27" s="156">
        <f t="shared" si="41"/>
        <v>0</v>
      </c>
      <c r="BO27" s="160"/>
      <c r="BP27" s="161"/>
      <c r="BQ27" s="156">
        <f t="shared" si="42"/>
        <v>0</v>
      </c>
      <c r="BR27" s="160"/>
      <c r="BS27" s="161"/>
    </row>
    <row r="28" spans="1:71" ht="15" customHeight="1">
      <c r="A28" s="157" t="s">
        <v>24</v>
      </c>
      <c r="B28" s="158" t="s">
        <v>117</v>
      </c>
      <c r="C28" s="245">
        <f t="shared" si="21"/>
        <v>0</v>
      </c>
      <c r="D28" s="236"/>
      <c r="E28" s="236"/>
      <c r="F28" s="156">
        <v>0</v>
      </c>
      <c r="G28" s="160"/>
      <c r="H28" s="161"/>
      <c r="I28" s="156">
        <f t="shared" si="22"/>
        <v>0</v>
      </c>
      <c r="J28" s="160"/>
      <c r="K28" s="161"/>
      <c r="L28" s="156">
        <f t="shared" si="23"/>
        <v>0</v>
      </c>
      <c r="M28" s="160"/>
      <c r="N28" s="161"/>
      <c r="O28" s="156">
        <f t="shared" si="24"/>
        <v>0</v>
      </c>
      <c r="P28" s="160"/>
      <c r="Q28" s="161"/>
      <c r="R28" s="156">
        <f t="shared" si="25"/>
        <v>0</v>
      </c>
      <c r="S28" s="160"/>
      <c r="T28" s="161"/>
      <c r="U28" s="156">
        <f t="shared" si="26"/>
        <v>0</v>
      </c>
      <c r="V28" s="160"/>
      <c r="W28" s="161"/>
      <c r="X28" s="156">
        <f t="shared" si="27"/>
        <v>0</v>
      </c>
      <c r="Y28" s="160"/>
      <c r="Z28" s="161"/>
      <c r="AA28" s="156">
        <f t="shared" si="28"/>
        <v>0</v>
      </c>
      <c r="AB28" s="160"/>
      <c r="AC28" s="161"/>
      <c r="AD28" s="156">
        <f t="shared" si="29"/>
        <v>0</v>
      </c>
      <c r="AE28" s="160"/>
      <c r="AF28" s="161"/>
      <c r="AG28" s="156">
        <f t="shared" si="30"/>
        <v>0</v>
      </c>
      <c r="AH28" s="160"/>
      <c r="AI28" s="161"/>
      <c r="AJ28" s="156">
        <f t="shared" si="31"/>
        <v>0</v>
      </c>
      <c r="AK28" s="160"/>
      <c r="AL28" s="161"/>
      <c r="AM28" s="156">
        <f t="shared" si="32"/>
        <v>0</v>
      </c>
      <c r="AN28" s="160"/>
      <c r="AO28" s="161"/>
      <c r="AP28" s="156">
        <f t="shared" si="33"/>
        <v>0</v>
      </c>
      <c r="AQ28" s="160"/>
      <c r="AR28" s="161"/>
      <c r="AS28" s="156">
        <f t="shared" si="34"/>
        <v>0</v>
      </c>
      <c r="AT28" s="160"/>
      <c r="AU28" s="161"/>
      <c r="AV28" s="156">
        <f t="shared" si="35"/>
        <v>0</v>
      </c>
      <c r="AW28" s="160"/>
      <c r="AX28" s="161"/>
      <c r="AY28" s="156">
        <f t="shared" si="36"/>
        <v>0</v>
      </c>
      <c r="AZ28" s="160"/>
      <c r="BA28" s="161"/>
      <c r="BB28" s="156">
        <f t="shared" si="37"/>
        <v>0</v>
      </c>
      <c r="BC28" s="160"/>
      <c r="BD28" s="161"/>
      <c r="BE28" s="156">
        <f t="shared" si="38"/>
        <v>0</v>
      </c>
      <c r="BF28" s="160"/>
      <c r="BG28" s="161"/>
      <c r="BH28" s="156">
        <f t="shared" si="39"/>
        <v>0</v>
      </c>
      <c r="BI28" s="160"/>
      <c r="BJ28" s="161"/>
      <c r="BK28" s="156">
        <f t="shared" si="40"/>
        <v>0</v>
      </c>
      <c r="BL28" s="160"/>
      <c r="BM28" s="161"/>
      <c r="BN28" s="156">
        <f t="shared" si="41"/>
        <v>0</v>
      </c>
      <c r="BO28" s="160"/>
      <c r="BP28" s="161"/>
      <c r="BQ28" s="156">
        <f t="shared" si="42"/>
        <v>0</v>
      </c>
      <c r="BR28" s="160"/>
      <c r="BS28" s="161"/>
    </row>
    <row r="29" spans="1:71" ht="15" customHeight="1">
      <c r="A29" s="157" t="s">
        <v>95</v>
      </c>
      <c r="B29" s="158" t="s">
        <v>118</v>
      </c>
      <c r="C29" s="245">
        <f>+D29+E29</f>
        <v>0</v>
      </c>
      <c r="D29" s="236"/>
      <c r="E29" s="236"/>
      <c r="F29" s="156">
        <v>0</v>
      </c>
      <c r="G29" s="160"/>
      <c r="H29" s="161"/>
      <c r="I29" s="156"/>
      <c r="J29" s="160"/>
      <c r="K29" s="161"/>
      <c r="L29" s="156"/>
      <c r="M29" s="160"/>
      <c r="N29" s="161"/>
      <c r="O29" s="156"/>
      <c r="P29" s="160"/>
      <c r="Q29" s="161"/>
      <c r="R29" s="156"/>
      <c r="S29" s="160"/>
      <c r="T29" s="161"/>
      <c r="U29" s="156"/>
      <c r="V29" s="160"/>
      <c r="W29" s="161"/>
      <c r="X29" s="156"/>
      <c r="Y29" s="160"/>
      <c r="Z29" s="161"/>
      <c r="AA29" s="156"/>
      <c r="AB29" s="160"/>
      <c r="AC29" s="161"/>
      <c r="AD29" s="156"/>
      <c r="AE29" s="160"/>
      <c r="AF29" s="161"/>
      <c r="AG29" s="156"/>
      <c r="AH29" s="160"/>
      <c r="AI29" s="161"/>
      <c r="AJ29" s="156"/>
      <c r="AK29" s="160"/>
      <c r="AL29" s="161"/>
      <c r="AM29" s="156"/>
      <c r="AN29" s="160"/>
      <c r="AO29" s="161"/>
      <c r="AP29" s="156"/>
      <c r="AQ29" s="160"/>
      <c r="AR29" s="161"/>
      <c r="AS29" s="156"/>
      <c r="AT29" s="160"/>
      <c r="AU29" s="161"/>
      <c r="AV29" s="156"/>
      <c r="AW29" s="160"/>
      <c r="AX29" s="161"/>
      <c r="AY29" s="156"/>
      <c r="AZ29" s="160"/>
      <c r="BA29" s="161"/>
      <c r="BB29" s="156"/>
      <c r="BC29" s="160"/>
      <c r="BD29" s="161"/>
      <c r="BE29" s="156"/>
      <c r="BF29" s="160"/>
      <c r="BG29" s="161"/>
      <c r="BH29" s="156"/>
      <c r="BI29" s="160"/>
      <c r="BJ29" s="161"/>
      <c r="BK29" s="156"/>
      <c r="BL29" s="160"/>
      <c r="BM29" s="161"/>
      <c r="BN29" s="156"/>
      <c r="BO29" s="160"/>
      <c r="BP29" s="161"/>
      <c r="BQ29" s="156"/>
      <c r="BR29" s="160"/>
      <c r="BS29" s="161"/>
    </row>
    <row r="30" spans="1:71" s="162" customFormat="1" ht="15" customHeight="1">
      <c r="A30" s="154">
        <v>3</v>
      </c>
      <c r="B30" s="155" t="s">
        <v>119</v>
      </c>
      <c r="C30" s="245">
        <f t="shared" si="21"/>
        <v>163680.6193675</v>
      </c>
      <c r="D30" s="246">
        <f>D17*25%</f>
        <v>163680.6193675</v>
      </c>
      <c r="E30" s="246"/>
      <c r="F30" s="156">
        <v>163680.6193675</v>
      </c>
      <c r="G30" s="156"/>
      <c r="H30" s="165"/>
      <c r="I30" s="156">
        <f t="shared" si="22"/>
        <v>0</v>
      </c>
      <c r="J30" s="156"/>
      <c r="K30" s="165"/>
      <c r="L30" s="156">
        <f t="shared" si="23"/>
        <v>0</v>
      </c>
      <c r="M30" s="156"/>
      <c r="N30" s="165"/>
      <c r="O30" s="156">
        <f t="shared" si="24"/>
        <v>0</v>
      </c>
      <c r="P30" s="156"/>
      <c r="Q30" s="165"/>
      <c r="R30" s="156">
        <f t="shared" si="25"/>
        <v>0</v>
      </c>
      <c r="S30" s="156"/>
      <c r="T30" s="165"/>
      <c r="U30" s="156">
        <f t="shared" si="26"/>
        <v>0</v>
      </c>
      <c r="V30" s="156"/>
      <c r="W30" s="165"/>
      <c r="X30" s="156">
        <f t="shared" si="27"/>
        <v>0</v>
      </c>
      <c r="Y30" s="156"/>
      <c r="Z30" s="165"/>
      <c r="AA30" s="156">
        <f t="shared" si="28"/>
        <v>0</v>
      </c>
      <c r="AB30" s="156"/>
      <c r="AC30" s="165"/>
      <c r="AD30" s="156">
        <f t="shared" si="29"/>
        <v>0</v>
      </c>
      <c r="AE30" s="156"/>
      <c r="AF30" s="165"/>
      <c r="AG30" s="156">
        <f t="shared" si="30"/>
        <v>0</v>
      </c>
      <c r="AH30" s="156"/>
      <c r="AI30" s="165"/>
      <c r="AJ30" s="156">
        <f t="shared" si="31"/>
        <v>0</v>
      </c>
      <c r="AK30" s="156"/>
      <c r="AL30" s="165"/>
      <c r="AM30" s="156">
        <f t="shared" si="32"/>
        <v>0</v>
      </c>
      <c r="AN30" s="156"/>
      <c r="AO30" s="165"/>
      <c r="AP30" s="156">
        <f t="shared" si="33"/>
        <v>0</v>
      </c>
      <c r="AQ30" s="156"/>
      <c r="AR30" s="165"/>
      <c r="AS30" s="156">
        <f t="shared" si="34"/>
        <v>0</v>
      </c>
      <c r="AT30" s="156"/>
      <c r="AU30" s="165"/>
      <c r="AV30" s="156">
        <f t="shared" si="35"/>
        <v>0</v>
      </c>
      <c r="AW30" s="156"/>
      <c r="AX30" s="165"/>
      <c r="AY30" s="156">
        <f t="shared" si="36"/>
        <v>0</v>
      </c>
      <c r="AZ30" s="156"/>
      <c r="BA30" s="165"/>
      <c r="BB30" s="156">
        <f t="shared" si="37"/>
        <v>0</v>
      </c>
      <c r="BC30" s="156"/>
      <c r="BD30" s="165"/>
      <c r="BE30" s="156">
        <f t="shared" si="38"/>
        <v>0</v>
      </c>
      <c r="BF30" s="156"/>
      <c r="BG30" s="165"/>
      <c r="BH30" s="156">
        <f t="shared" si="39"/>
        <v>0</v>
      </c>
      <c r="BI30" s="156"/>
      <c r="BJ30" s="165"/>
      <c r="BK30" s="156">
        <f t="shared" si="40"/>
        <v>0</v>
      </c>
      <c r="BL30" s="156"/>
      <c r="BM30" s="165"/>
      <c r="BN30" s="156">
        <f t="shared" si="41"/>
        <v>0</v>
      </c>
      <c r="BO30" s="156"/>
      <c r="BP30" s="165"/>
      <c r="BQ30" s="156">
        <f t="shared" si="42"/>
        <v>0</v>
      </c>
      <c r="BR30" s="156"/>
      <c r="BS30" s="165"/>
    </row>
    <row r="31" spans="1:71" s="162" customFormat="1" ht="27.75" customHeight="1">
      <c r="A31" s="154">
        <v>4</v>
      </c>
      <c r="B31" s="155" t="s">
        <v>120</v>
      </c>
      <c r="C31" s="267">
        <f t="shared" si="21"/>
        <v>91192.55478</v>
      </c>
      <c r="D31" s="268">
        <v>3920.2399999999907</v>
      </c>
      <c r="E31" s="269">
        <v>87272.31478000002</v>
      </c>
      <c r="F31" s="156">
        <v>91192.44165</v>
      </c>
      <c r="G31" s="156"/>
      <c r="H31" s="165"/>
      <c r="I31" s="156">
        <f t="shared" si="22"/>
        <v>0</v>
      </c>
      <c r="J31" s="156"/>
      <c r="K31" s="165"/>
      <c r="L31" s="156">
        <f t="shared" si="23"/>
        <v>0</v>
      </c>
      <c r="M31" s="156"/>
      <c r="N31" s="165"/>
      <c r="O31" s="156">
        <f t="shared" si="24"/>
        <v>0</v>
      </c>
      <c r="P31" s="156"/>
      <c r="Q31" s="165"/>
      <c r="R31" s="156">
        <f t="shared" si="25"/>
        <v>0</v>
      </c>
      <c r="S31" s="156"/>
      <c r="T31" s="165"/>
      <c r="U31" s="156">
        <f t="shared" si="26"/>
        <v>0</v>
      </c>
      <c r="V31" s="156"/>
      <c r="W31" s="165"/>
      <c r="X31" s="156">
        <f t="shared" si="27"/>
        <v>0</v>
      </c>
      <c r="Y31" s="156"/>
      <c r="Z31" s="165"/>
      <c r="AA31" s="156">
        <f t="shared" si="28"/>
        <v>0</v>
      </c>
      <c r="AB31" s="156"/>
      <c r="AC31" s="165"/>
      <c r="AD31" s="156">
        <f t="shared" si="29"/>
        <v>0</v>
      </c>
      <c r="AE31" s="156"/>
      <c r="AF31" s="165"/>
      <c r="AG31" s="156">
        <f t="shared" si="30"/>
        <v>0</v>
      </c>
      <c r="AH31" s="156"/>
      <c r="AI31" s="165"/>
      <c r="AJ31" s="156">
        <f t="shared" si="31"/>
        <v>0</v>
      </c>
      <c r="AK31" s="156"/>
      <c r="AL31" s="165"/>
      <c r="AM31" s="156">
        <f t="shared" si="32"/>
        <v>0</v>
      </c>
      <c r="AN31" s="156"/>
      <c r="AO31" s="165"/>
      <c r="AP31" s="156">
        <f t="shared" si="33"/>
        <v>0</v>
      </c>
      <c r="AQ31" s="156"/>
      <c r="AR31" s="165"/>
      <c r="AS31" s="156">
        <f t="shared" si="34"/>
        <v>0</v>
      </c>
      <c r="AT31" s="156"/>
      <c r="AU31" s="165"/>
      <c r="AV31" s="156">
        <f t="shared" si="35"/>
        <v>0</v>
      </c>
      <c r="AW31" s="156"/>
      <c r="AX31" s="165"/>
      <c r="AY31" s="156">
        <f t="shared" si="36"/>
        <v>0</v>
      </c>
      <c r="AZ31" s="156"/>
      <c r="BA31" s="165"/>
      <c r="BB31" s="156">
        <f t="shared" si="37"/>
        <v>0</v>
      </c>
      <c r="BC31" s="156"/>
      <c r="BD31" s="165"/>
      <c r="BE31" s="156">
        <f t="shared" si="38"/>
        <v>0</v>
      </c>
      <c r="BF31" s="156"/>
      <c r="BG31" s="165"/>
      <c r="BH31" s="156">
        <f t="shared" si="39"/>
        <v>0</v>
      </c>
      <c r="BI31" s="156"/>
      <c r="BJ31" s="165"/>
      <c r="BK31" s="156">
        <f t="shared" si="40"/>
        <v>0</v>
      </c>
      <c r="BL31" s="156"/>
      <c r="BM31" s="165"/>
      <c r="BN31" s="156">
        <f t="shared" si="41"/>
        <v>0</v>
      </c>
      <c r="BO31" s="156"/>
      <c r="BP31" s="165"/>
      <c r="BQ31" s="156">
        <f t="shared" si="42"/>
        <v>0</v>
      </c>
      <c r="BR31" s="156"/>
      <c r="BS31" s="165"/>
    </row>
    <row r="32" spans="1:71" s="162" customFormat="1" ht="20.25" customHeight="1">
      <c r="A32" s="154">
        <v>5</v>
      </c>
      <c r="B32" s="243" t="s">
        <v>121</v>
      </c>
      <c r="C32" s="245"/>
      <c r="D32" s="245"/>
      <c r="E32" s="245"/>
      <c r="F32" s="156">
        <v>0</v>
      </c>
      <c r="G32" s="156"/>
      <c r="H32" s="156"/>
      <c r="I32" s="156">
        <f>+J32+K32</f>
        <v>0</v>
      </c>
      <c r="J32" s="156">
        <f>+SUM(J34:J35)</f>
        <v>0</v>
      </c>
      <c r="K32" s="156">
        <f>+SUM(K34:K35)</f>
        <v>0</v>
      </c>
      <c r="L32" s="156">
        <f>+M32+N32</f>
        <v>0</v>
      </c>
      <c r="M32" s="156">
        <f>+SUM(M34:M35)</f>
        <v>0</v>
      </c>
      <c r="N32" s="156">
        <f>+SUM(N34:N35)</f>
        <v>0</v>
      </c>
      <c r="O32" s="156">
        <f>+P32+Q32</f>
        <v>0</v>
      </c>
      <c r="P32" s="156">
        <f>+SUM(P34:P35)</f>
        <v>0</v>
      </c>
      <c r="Q32" s="156">
        <f>+SUM(Q34:Q35)</f>
        <v>0</v>
      </c>
      <c r="R32" s="156">
        <f>+S32+T32</f>
        <v>0</v>
      </c>
      <c r="S32" s="156">
        <f>+SUM(S34:S35)</f>
        <v>0</v>
      </c>
      <c r="T32" s="156">
        <f>+SUM(T34:T35)</f>
        <v>0</v>
      </c>
      <c r="U32" s="156">
        <f>+V32+W32</f>
        <v>0</v>
      </c>
      <c r="V32" s="156">
        <f>+SUM(V34:V35)</f>
        <v>0</v>
      </c>
      <c r="W32" s="156">
        <f>+SUM(W34:W35)</f>
        <v>0</v>
      </c>
      <c r="X32" s="156">
        <f>+Y32+Z32</f>
        <v>0</v>
      </c>
      <c r="Y32" s="156">
        <f>+SUM(Y34:Y35)</f>
        <v>0</v>
      </c>
      <c r="Z32" s="156">
        <f>+SUM(Z34:Z35)</f>
        <v>0</v>
      </c>
      <c r="AA32" s="156">
        <f>+AB32+AC32</f>
        <v>0</v>
      </c>
      <c r="AB32" s="156">
        <f>+SUM(AB34:AB35)</f>
        <v>0</v>
      </c>
      <c r="AC32" s="156">
        <f>+SUM(AC34:AC35)</f>
        <v>0</v>
      </c>
      <c r="AD32" s="156">
        <f>+AE32+AF32</f>
        <v>0</v>
      </c>
      <c r="AE32" s="156">
        <f>+SUM(AE34:AE35)</f>
        <v>0</v>
      </c>
      <c r="AF32" s="156">
        <f>+SUM(AF34:AF35)</f>
        <v>0</v>
      </c>
      <c r="AG32" s="156">
        <f>+AH32+AI32</f>
        <v>0</v>
      </c>
      <c r="AH32" s="156">
        <f>+SUM(AH34:AH35)</f>
        <v>0</v>
      </c>
      <c r="AI32" s="156">
        <f>+SUM(AI34:AI35)</f>
        <v>0</v>
      </c>
      <c r="AJ32" s="156">
        <f>+AK32+AL32</f>
        <v>0</v>
      </c>
      <c r="AK32" s="156">
        <f>+SUM(AK34:AK35)</f>
        <v>0</v>
      </c>
      <c r="AL32" s="156">
        <f>+SUM(AL34:AL35)</f>
        <v>0</v>
      </c>
      <c r="AM32" s="156">
        <f>+AN32+AO32</f>
        <v>0</v>
      </c>
      <c r="AN32" s="156">
        <f>+SUM(AN34:AN35)</f>
        <v>0</v>
      </c>
      <c r="AO32" s="156">
        <f>+SUM(AO34:AO35)</f>
        <v>0</v>
      </c>
      <c r="AP32" s="156">
        <f>+AQ32+AR32</f>
        <v>0</v>
      </c>
      <c r="AQ32" s="156">
        <f>+SUM(AQ34:AQ35)</f>
        <v>0</v>
      </c>
      <c r="AR32" s="156">
        <f>+SUM(AR34:AR35)</f>
        <v>0</v>
      </c>
      <c r="AS32" s="156">
        <f>+AT32+AU32</f>
        <v>0</v>
      </c>
      <c r="AT32" s="156">
        <f>+SUM(AT34:AT35)</f>
        <v>0</v>
      </c>
      <c r="AU32" s="156">
        <f>+SUM(AU34:AU35)</f>
        <v>0</v>
      </c>
      <c r="AV32" s="156">
        <f>+AW32+AX32</f>
        <v>0</v>
      </c>
      <c r="AW32" s="156">
        <f>+SUM(AW34:AW35)</f>
        <v>0</v>
      </c>
      <c r="AX32" s="156">
        <f>+SUM(AX34:AX35)</f>
        <v>0</v>
      </c>
      <c r="AY32" s="156">
        <f>+AZ32+BA32</f>
        <v>0</v>
      </c>
      <c r="AZ32" s="156">
        <f>+SUM(AZ34:AZ35)</f>
        <v>0</v>
      </c>
      <c r="BA32" s="156">
        <f>+SUM(BA34:BA35)</f>
        <v>0</v>
      </c>
      <c r="BB32" s="156">
        <f>+BC32+BD32</f>
        <v>0</v>
      </c>
      <c r="BC32" s="156">
        <f>+SUM(BC34:BC35)</f>
        <v>0</v>
      </c>
      <c r="BD32" s="156">
        <f>+SUM(BD34:BD35)</f>
        <v>0</v>
      </c>
      <c r="BE32" s="156">
        <f>+BF32+BG32</f>
        <v>0</v>
      </c>
      <c r="BF32" s="156">
        <f>+SUM(BF34:BF35)</f>
        <v>0</v>
      </c>
      <c r="BG32" s="156">
        <f>+SUM(BG34:BG35)</f>
        <v>0</v>
      </c>
      <c r="BH32" s="156">
        <f>+BI32+BJ32</f>
        <v>0</v>
      </c>
      <c r="BI32" s="156">
        <f>+SUM(BI34:BI35)</f>
        <v>0</v>
      </c>
      <c r="BJ32" s="156">
        <f>+SUM(BJ34:BJ35)</f>
        <v>0</v>
      </c>
      <c r="BK32" s="156">
        <f>+BL32+BM32</f>
        <v>0</v>
      </c>
      <c r="BL32" s="156">
        <f>+SUM(BL34:BL35)</f>
        <v>0</v>
      </c>
      <c r="BM32" s="156">
        <f>+SUM(BM34:BM35)</f>
        <v>0</v>
      </c>
      <c r="BN32" s="156">
        <f>+BO32+BP32</f>
        <v>0</v>
      </c>
      <c r="BO32" s="156">
        <f>+SUM(BO34:BO35)</f>
        <v>0</v>
      </c>
      <c r="BP32" s="156">
        <f>+SUM(BP34:BP35)</f>
        <v>0</v>
      </c>
      <c r="BQ32" s="156">
        <f>+BR32+BS32</f>
        <v>0</v>
      </c>
      <c r="BR32" s="156">
        <f>+SUM(BR34:BR35)</f>
        <v>0</v>
      </c>
      <c r="BS32" s="156">
        <f>+SUM(BS34:BS35)</f>
        <v>0</v>
      </c>
    </row>
    <row r="33" spans="1:71" ht="15" customHeight="1">
      <c r="A33" s="157"/>
      <c r="B33" s="163" t="s">
        <v>98</v>
      </c>
      <c r="C33" s="246"/>
      <c r="D33" s="246"/>
      <c r="E33" s="247"/>
      <c r="F33" s="160">
        <v>0</v>
      </c>
      <c r="G33" s="160"/>
      <c r="H33" s="161"/>
      <c r="I33" s="160"/>
      <c r="J33" s="160"/>
      <c r="K33" s="161"/>
      <c r="L33" s="160"/>
      <c r="M33" s="160"/>
      <c r="N33" s="161"/>
      <c r="O33" s="160"/>
      <c r="P33" s="160"/>
      <c r="Q33" s="161"/>
      <c r="R33" s="160"/>
      <c r="S33" s="160"/>
      <c r="T33" s="161"/>
      <c r="U33" s="160"/>
      <c r="V33" s="160"/>
      <c r="W33" s="161"/>
      <c r="X33" s="160"/>
      <c r="Y33" s="160"/>
      <c r="Z33" s="161"/>
      <c r="AA33" s="160"/>
      <c r="AB33" s="160"/>
      <c r="AC33" s="161"/>
      <c r="AD33" s="160"/>
      <c r="AE33" s="160"/>
      <c r="AF33" s="161"/>
      <c r="AG33" s="160"/>
      <c r="AH33" s="160"/>
      <c r="AI33" s="161"/>
      <c r="AJ33" s="160"/>
      <c r="AK33" s="160"/>
      <c r="AL33" s="161"/>
      <c r="AM33" s="160"/>
      <c r="AN33" s="160"/>
      <c r="AO33" s="161"/>
      <c r="AP33" s="160"/>
      <c r="AQ33" s="160"/>
      <c r="AR33" s="161"/>
      <c r="AS33" s="160"/>
      <c r="AT33" s="160"/>
      <c r="AU33" s="161"/>
      <c r="AV33" s="160"/>
      <c r="AW33" s="160"/>
      <c r="AX33" s="161"/>
      <c r="AY33" s="160"/>
      <c r="AZ33" s="160"/>
      <c r="BA33" s="161"/>
      <c r="BB33" s="160"/>
      <c r="BC33" s="160"/>
      <c r="BD33" s="161"/>
      <c r="BE33" s="160"/>
      <c r="BF33" s="160"/>
      <c r="BG33" s="161"/>
      <c r="BH33" s="160"/>
      <c r="BI33" s="160"/>
      <c r="BJ33" s="161"/>
      <c r="BK33" s="160"/>
      <c r="BL33" s="160"/>
      <c r="BM33" s="161"/>
      <c r="BN33" s="160"/>
      <c r="BO33" s="160"/>
      <c r="BP33" s="161"/>
      <c r="BQ33" s="160"/>
      <c r="BR33" s="160"/>
      <c r="BS33" s="161"/>
    </row>
    <row r="34" spans="1:71" ht="22.5" customHeight="1">
      <c r="A34" s="166" t="s">
        <v>25</v>
      </c>
      <c r="B34" s="158" t="s">
        <v>122</v>
      </c>
      <c r="C34" s="245"/>
      <c r="D34" s="246"/>
      <c r="E34" s="246"/>
      <c r="F34" s="156">
        <v>0</v>
      </c>
      <c r="G34" s="160"/>
      <c r="H34" s="161"/>
      <c r="I34" s="156">
        <f>+J34+K34</f>
        <v>0</v>
      </c>
      <c r="J34" s="160"/>
      <c r="K34" s="161"/>
      <c r="L34" s="156">
        <f>+M34+N34</f>
        <v>0</v>
      </c>
      <c r="M34" s="160"/>
      <c r="N34" s="161"/>
      <c r="O34" s="156">
        <f>+P34+Q34</f>
        <v>0</v>
      </c>
      <c r="P34" s="160"/>
      <c r="Q34" s="161"/>
      <c r="R34" s="156">
        <f>+S34+T34</f>
        <v>0</v>
      </c>
      <c r="S34" s="160"/>
      <c r="T34" s="161"/>
      <c r="U34" s="156">
        <f>+V34+W34</f>
        <v>0</v>
      </c>
      <c r="V34" s="160"/>
      <c r="W34" s="161"/>
      <c r="X34" s="156">
        <f>+Y34+Z34</f>
        <v>0</v>
      </c>
      <c r="Y34" s="160"/>
      <c r="Z34" s="161"/>
      <c r="AA34" s="156">
        <f>+AB34+AC34</f>
        <v>0</v>
      </c>
      <c r="AB34" s="160"/>
      <c r="AC34" s="161"/>
      <c r="AD34" s="156">
        <f>+AE34+AF34</f>
        <v>0</v>
      </c>
      <c r="AE34" s="160"/>
      <c r="AF34" s="161"/>
      <c r="AG34" s="156">
        <f>+AH34+AI34</f>
        <v>0</v>
      </c>
      <c r="AH34" s="160"/>
      <c r="AI34" s="161"/>
      <c r="AJ34" s="156">
        <f>+AK34+AL34</f>
        <v>0</v>
      </c>
      <c r="AK34" s="160"/>
      <c r="AL34" s="161"/>
      <c r="AM34" s="156">
        <f>+AN34+AO34</f>
        <v>0</v>
      </c>
      <c r="AN34" s="160"/>
      <c r="AO34" s="161"/>
      <c r="AP34" s="156">
        <f>+AQ34+AR34</f>
        <v>0</v>
      </c>
      <c r="AQ34" s="160"/>
      <c r="AR34" s="161"/>
      <c r="AS34" s="156">
        <f>+AT34+AU34</f>
        <v>0</v>
      </c>
      <c r="AT34" s="160"/>
      <c r="AU34" s="161"/>
      <c r="AV34" s="156">
        <f>+AW34+AX34</f>
        <v>0</v>
      </c>
      <c r="AW34" s="160"/>
      <c r="AX34" s="161"/>
      <c r="AY34" s="156">
        <f>+AZ34+BA34</f>
        <v>0</v>
      </c>
      <c r="AZ34" s="160"/>
      <c r="BA34" s="161"/>
      <c r="BB34" s="156">
        <f>+BC34+BD34</f>
        <v>0</v>
      </c>
      <c r="BC34" s="160"/>
      <c r="BD34" s="161"/>
      <c r="BE34" s="156">
        <f>+BF34+BG34</f>
        <v>0</v>
      </c>
      <c r="BF34" s="160"/>
      <c r="BG34" s="161"/>
      <c r="BH34" s="156">
        <f>+BI34+BJ34</f>
        <v>0</v>
      </c>
      <c r="BI34" s="160"/>
      <c r="BJ34" s="161"/>
      <c r="BK34" s="156">
        <f>+BL34+BM34</f>
        <v>0</v>
      </c>
      <c r="BL34" s="160"/>
      <c r="BM34" s="161"/>
      <c r="BN34" s="156">
        <f>+BO34+BP34</f>
        <v>0</v>
      </c>
      <c r="BO34" s="160"/>
      <c r="BP34" s="161"/>
      <c r="BQ34" s="156">
        <f>+BR34+BS34</f>
        <v>0</v>
      </c>
      <c r="BR34" s="160"/>
      <c r="BS34" s="161"/>
    </row>
    <row r="35" spans="1:71" ht="24" customHeight="1">
      <c r="A35" s="157" t="s">
        <v>26</v>
      </c>
      <c r="B35" s="164" t="s">
        <v>123</v>
      </c>
      <c r="C35" s="245"/>
      <c r="D35" s="246"/>
      <c r="E35" s="246"/>
      <c r="F35" s="156">
        <v>0</v>
      </c>
      <c r="G35" s="160"/>
      <c r="H35" s="161"/>
      <c r="I35" s="156">
        <f>+J35+K35</f>
        <v>0</v>
      </c>
      <c r="J35" s="160"/>
      <c r="K35" s="161"/>
      <c r="L35" s="156">
        <f>+M35+N35</f>
        <v>0</v>
      </c>
      <c r="M35" s="160"/>
      <c r="N35" s="161"/>
      <c r="O35" s="156">
        <f>+P35+Q35</f>
        <v>0</v>
      </c>
      <c r="P35" s="160"/>
      <c r="Q35" s="161"/>
      <c r="R35" s="156">
        <f>+S35+T35</f>
        <v>0</v>
      </c>
      <c r="S35" s="160"/>
      <c r="T35" s="161"/>
      <c r="U35" s="156">
        <f>+V35+W35</f>
        <v>0</v>
      </c>
      <c r="V35" s="160"/>
      <c r="W35" s="161"/>
      <c r="X35" s="156">
        <f>+Y35+Z35</f>
        <v>0</v>
      </c>
      <c r="Y35" s="160"/>
      <c r="Z35" s="161"/>
      <c r="AA35" s="156">
        <f>+AB35+AC35</f>
        <v>0</v>
      </c>
      <c r="AB35" s="160"/>
      <c r="AC35" s="161"/>
      <c r="AD35" s="156">
        <f>+AE35+AF35</f>
        <v>0</v>
      </c>
      <c r="AE35" s="160"/>
      <c r="AF35" s="161"/>
      <c r="AG35" s="156">
        <f>+AH35+AI35</f>
        <v>0</v>
      </c>
      <c r="AH35" s="160"/>
      <c r="AI35" s="161"/>
      <c r="AJ35" s="156">
        <f>+AK35+AL35</f>
        <v>0</v>
      </c>
      <c r="AK35" s="160"/>
      <c r="AL35" s="161"/>
      <c r="AM35" s="156">
        <f>+AN35+AO35</f>
        <v>0</v>
      </c>
      <c r="AN35" s="160"/>
      <c r="AO35" s="161"/>
      <c r="AP35" s="156">
        <f>+AQ35+AR35</f>
        <v>0</v>
      </c>
      <c r="AQ35" s="160"/>
      <c r="AR35" s="161"/>
      <c r="AS35" s="156">
        <f>+AT35+AU35</f>
        <v>0</v>
      </c>
      <c r="AT35" s="160"/>
      <c r="AU35" s="161"/>
      <c r="AV35" s="156">
        <f>+AW35+AX35</f>
        <v>0</v>
      </c>
      <c r="AW35" s="160"/>
      <c r="AX35" s="161"/>
      <c r="AY35" s="156">
        <f>+AZ35+BA35</f>
        <v>0</v>
      </c>
      <c r="AZ35" s="160"/>
      <c r="BA35" s="161"/>
      <c r="BB35" s="156">
        <f>+BC35+BD35</f>
        <v>0</v>
      </c>
      <c r="BC35" s="160"/>
      <c r="BD35" s="161"/>
      <c r="BE35" s="156">
        <f>+BF35+BG35</f>
        <v>0</v>
      </c>
      <c r="BF35" s="160"/>
      <c r="BG35" s="161"/>
      <c r="BH35" s="156">
        <f>+BI35+BJ35</f>
        <v>0</v>
      </c>
      <c r="BI35" s="160"/>
      <c r="BJ35" s="161"/>
      <c r="BK35" s="156">
        <f>+BL35+BM35</f>
        <v>0</v>
      </c>
      <c r="BL35" s="160"/>
      <c r="BM35" s="161"/>
      <c r="BN35" s="156">
        <f>+BO35+BP35</f>
        <v>0</v>
      </c>
      <c r="BO35" s="160"/>
      <c r="BP35" s="161"/>
      <c r="BQ35" s="156">
        <f>+BR35+BS35</f>
        <v>0</v>
      </c>
      <c r="BR35" s="160"/>
      <c r="BS35" s="161"/>
    </row>
    <row r="36" spans="1:71" s="162" customFormat="1" ht="15" customHeight="1">
      <c r="A36" s="154">
        <v>6</v>
      </c>
      <c r="B36" s="155" t="s">
        <v>124</v>
      </c>
      <c r="C36" s="267">
        <f>+D36+E36</f>
        <v>138419.02000000002</v>
      </c>
      <c r="D36" s="267">
        <f>+SUM(D38:D75)</f>
        <v>120898.7267</v>
      </c>
      <c r="E36" s="267">
        <f>+SUM(E38:E75)</f>
        <v>17520.293300000005</v>
      </c>
      <c r="F36" s="156">
        <v>138419.3</v>
      </c>
      <c r="G36" s="156"/>
      <c r="H36" s="156"/>
      <c r="I36" s="156">
        <f>+J36+K36</f>
        <v>0</v>
      </c>
      <c r="J36" s="156">
        <f>+SUM(J38:J75)</f>
        <v>0</v>
      </c>
      <c r="K36" s="156">
        <f>+SUM(K38:K75)</f>
        <v>0</v>
      </c>
      <c r="L36" s="156">
        <f>+M36+N36</f>
        <v>0</v>
      </c>
      <c r="M36" s="156">
        <f>+SUM(M38:M75)</f>
        <v>0</v>
      </c>
      <c r="N36" s="156">
        <f>+SUM(N38:N75)</f>
        <v>0</v>
      </c>
      <c r="O36" s="156">
        <f>+P36+Q36</f>
        <v>0</v>
      </c>
      <c r="P36" s="156">
        <f>+SUM(P38:P75)</f>
        <v>0</v>
      </c>
      <c r="Q36" s="156">
        <f>+SUM(Q38:Q75)</f>
        <v>0</v>
      </c>
      <c r="R36" s="156">
        <f>+S36+T36</f>
        <v>0</v>
      </c>
      <c r="S36" s="156">
        <f>+SUM(S38:S75)</f>
        <v>0</v>
      </c>
      <c r="T36" s="156">
        <f>+SUM(T38:T75)</f>
        <v>0</v>
      </c>
      <c r="U36" s="156">
        <f>+V36+W36</f>
        <v>0</v>
      </c>
      <c r="V36" s="156">
        <f>+SUM(V38:V75)</f>
        <v>0</v>
      </c>
      <c r="W36" s="156">
        <f>+SUM(W38:W75)</f>
        <v>0</v>
      </c>
      <c r="X36" s="156">
        <f>+Y36+Z36</f>
        <v>0</v>
      </c>
      <c r="Y36" s="156">
        <f>+SUM(Y38:Y75)</f>
        <v>0</v>
      </c>
      <c r="Z36" s="156">
        <f>+SUM(Z38:Z75)</f>
        <v>0</v>
      </c>
      <c r="AA36" s="156">
        <f>+AB36+AC36</f>
        <v>0</v>
      </c>
      <c r="AB36" s="156">
        <f>+SUM(AB38:AB75)</f>
        <v>0</v>
      </c>
      <c r="AC36" s="156">
        <f>+SUM(AC38:AC75)</f>
        <v>0</v>
      </c>
      <c r="AD36" s="156">
        <f>+AE36+AF36</f>
        <v>0</v>
      </c>
      <c r="AE36" s="156">
        <f>+SUM(AE38:AE75)</f>
        <v>0</v>
      </c>
      <c r="AF36" s="156">
        <f>+SUM(AF38:AF75)</f>
        <v>0</v>
      </c>
      <c r="AG36" s="156">
        <f>+AH36+AI36</f>
        <v>0</v>
      </c>
      <c r="AH36" s="156">
        <f>+SUM(AH38:AH75)</f>
        <v>0</v>
      </c>
      <c r="AI36" s="156">
        <f>+SUM(AI38:AI75)</f>
        <v>0</v>
      </c>
      <c r="AJ36" s="156">
        <f>+AK36+AL36</f>
        <v>0</v>
      </c>
      <c r="AK36" s="156">
        <f>+SUM(AK38:AK75)</f>
        <v>0</v>
      </c>
      <c r="AL36" s="156">
        <f>+SUM(AL38:AL75)</f>
        <v>0</v>
      </c>
      <c r="AM36" s="156">
        <f>+AN36+AO36</f>
        <v>0</v>
      </c>
      <c r="AN36" s="156">
        <f>+SUM(AN38:AN75)</f>
        <v>0</v>
      </c>
      <c r="AO36" s="156">
        <f>+SUM(AO38:AO75)</f>
        <v>0</v>
      </c>
      <c r="AP36" s="156">
        <f>+AQ36+AR36</f>
        <v>0</v>
      </c>
      <c r="AQ36" s="156">
        <f>+SUM(AQ38:AQ75)</f>
        <v>0</v>
      </c>
      <c r="AR36" s="156">
        <f>+SUM(AR38:AR75)</f>
        <v>0</v>
      </c>
      <c r="AS36" s="156">
        <f>+AT36+AU36</f>
        <v>0</v>
      </c>
      <c r="AT36" s="156">
        <f>+SUM(AT38:AT75)</f>
        <v>0</v>
      </c>
      <c r="AU36" s="156">
        <f>+SUM(AU38:AU75)</f>
        <v>0</v>
      </c>
      <c r="AV36" s="156">
        <f>+AW36+AX36</f>
        <v>0</v>
      </c>
      <c r="AW36" s="156">
        <f>+SUM(AW38:AW75)</f>
        <v>0</v>
      </c>
      <c r="AX36" s="156">
        <f>+SUM(AX38:AX75)</f>
        <v>0</v>
      </c>
      <c r="AY36" s="156">
        <f>+AZ36+BA36</f>
        <v>0</v>
      </c>
      <c r="AZ36" s="156">
        <f>+SUM(AZ38:AZ75)</f>
        <v>0</v>
      </c>
      <c r="BA36" s="156">
        <f>+SUM(BA38:BA75)</f>
        <v>0</v>
      </c>
      <c r="BB36" s="156">
        <f>+BC36+BD36</f>
        <v>0</v>
      </c>
      <c r="BC36" s="156">
        <f>+SUM(BC38:BC75)</f>
        <v>0</v>
      </c>
      <c r="BD36" s="156">
        <f>+SUM(BD38:BD75)</f>
        <v>0</v>
      </c>
      <c r="BE36" s="156">
        <f>+BF36+BG36</f>
        <v>0</v>
      </c>
      <c r="BF36" s="156">
        <f>+SUM(BF38:BF75)</f>
        <v>0</v>
      </c>
      <c r="BG36" s="156">
        <f>+SUM(BG38:BG75)</f>
        <v>0</v>
      </c>
      <c r="BH36" s="156">
        <f>+BI36+BJ36</f>
        <v>0</v>
      </c>
      <c r="BI36" s="156">
        <f>+SUM(BI38:BI75)</f>
        <v>0</v>
      </c>
      <c r="BJ36" s="156">
        <f>+SUM(BJ38:BJ75)</f>
        <v>0</v>
      </c>
      <c r="BK36" s="156">
        <f>+BL36+BM36</f>
        <v>0</v>
      </c>
      <c r="BL36" s="156">
        <f>+SUM(BL38:BL75)</f>
        <v>0</v>
      </c>
      <c r="BM36" s="156">
        <f>+SUM(BM38:BM75)</f>
        <v>0</v>
      </c>
      <c r="BN36" s="156">
        <f>+BO36+BP36</f>
        <v>0</v>
      </c>
      <c r="BO36" s="156">
        <f>+SUM(BO38:BO75)</f>
        <v>0</v>
      </c>
      <c r="BP36" s="156">
        <f>+SUM(BP38:BP75)</f>
        <v>0</v>
      </c>
      <c r="BQ36" s="156">
        <f>+BR36+BS36</f>
        <v>0</v>
      </c>
      <c r="BR36" s="156">
        <f>+SUM(BR38:BR75)</f>
        <v>0</v>
      </c>
      <c r="BS36" s="156">
        <f>+SUM(BS38:BS75)</f>
        <v>0</v>
      </c>
    </row>
    <row r="37" spans="1:71" ht="20.25" customHeight="1">
      <c r="A37" s="157"/>
      <c r="B37" s="163" t="s">
        <v>98</v>
      </c>
      <c r="C37" s="246"/>
      <c r="D37" s="246"/>
      <c r="E37" s="247"/>
      <c r="F37" s="160"/>
      <c r="G37" s="160"/>
      <c r="H37" s="161"/>
      <c r="I37" s="160"/>
      <c r="J37" s="160"/>
      <c r="K37" s="161"/>
      <c r="L37" s="160"/>
      <c r="M37" s="160"/>
      <c r="N37" s="161"/>
      <c r="O37" s="160"/>
      <c r="P37" s="160"/>
      <c r="Q37" s="161"/>
      <c r="R37" s="160"/>
      <c r="S37" s="160"/>
      <c r="T37" s="161"/>
      <c r="U37" s="160"/>
      <c r="V37" s="160"/>
      <c r="W37" s="161"/>
      <c r="X37" s="160"/>
      <c r="Y37" s="160"/>
      <c r="Z37" s="161"/>
      <c r="AA37" s="160"/>
      <c r="AB37" s="160"/>
      <c r="AC37" s="161"/>
      <c r="AD37" s="160"/>
      <c r="AE37" s="160"/>
      <c r="AF37" s="161"/>
      <c r="AG37" s="160"/>
      <c r="AH37" s="160"/>
      <c r="AI37" s="161"/>
      <c r="AJ37" s="160"/>
      <c r="AK37" s="160"/>
      <c r="AL37" s="161"/>
      <c r="AM37" s="160"/>
      <c r="AN37" s="160"/>
      <c r="AO37" s="161"/>
      <c r="AP37" s="160"/>
      <c r="AQ37" s="160"/>
      <c r="AR37" s="161"/>
      <c r="AS37" s="160"/>
      <c r="AT37" s="160"/>
      <c r="AU37" s="161"/>
      <c r="AV37" s="160"/>
      <c r="AW37" s="160"/>
      <c r="AX37" s="161"/>
      <c r="AY37" s="160"/>
      <c r="AZ37" s="160"/>
      <c r="BA37" s="161"/>
      <c r="BB37" s="160"/>
      <c r="BC37" s="160"/>
      <c r="BD37" s="161"/>
      <c r="BE37" s="160"/>
      <c r="BF37" s="160"/>
      <c r="BG37" s="161"/>
      <c r="BH37" s="160"/>
      <c r="BI37" s="160"/>
      <c r="BJ37" s="161"/>
      <c r="BK37" s="160"/>
      <c r="BL37" s="160"/>
      <c r="BM37" s="161"/>
      <c r="BN37" s="160"/>
      <c r="BO37" s="160"/>
      <c r="BP37" s="161"/>
      <c r="BQ37" s="160"/>
      <c r="BR37" s="160"/>
      <c r="BS37" s="161"/>
    </row>
    <row r="38" spans="1:71" ht="31.5" customHeight="1">
      <c r="A38" s="167" t="s">
        <v>27</v>
      </c>
      <c r="B38" s="164" t="s">
        <v>125</v>
      </c>
      <c r="C38" s="245">
        <f>+D38+E38</f>
        <v>28881.5</v>
      </c>
      <c r="D38" s="270">
        <f>F38*94.3%</f>
        <v>27235.2545</v>
      </c>
      <c r="E38" s="270">
        <f>F38-D38</f>
        <v>1646.245500000001</v>
      </c>
      <c r="F38" s="156">
        <v>28881.5</v>
      </c>
      <c r="G38" s="160"/>
      <c r="H38" s="161"/>
      <c r="I38" s="156">
        <f aca="true" t="shared" si="43" ref="I38:I75">+J38+K38</f>
        <v>0</v>
      </c>
      <c r="J38" s="160"/>
      <c r="K38" s="161"/>
      <c r="L38" s="156">
        <f aca="true" t="shared" si="44" ref="L38:L75">+M38+N38</f>
        <v>0</v>
      </c>
      <c r="M38" s="160"/>
      <c r="N38" s="161"/>
      <c r="O38" s="156">
        <f aca="true" t="shared" si="45" ref="O38:O75">+P38+Q38</f>
        <v>0</v>
      </c>
      <c r="P38" s="160"/>
      <c r="Q38" s="161"/>
      <c r="R38" s="156">
        <f aca="true" t="shared" si="46" ref="R38:R75">+S38+T38</f>
        <v>0</v>
      </c>
      <c r="S38" s="160"/>
      <c r="T38" s="161"/>
      <c r="U38" s="156">
        <f aca="true" t="shared" si="47" ref="U38:U75">+V38+W38</f>
        <v>0</v>
      </c>
      <c r="V38" s="160"/>
      <c r="W38" s="161"/>
      <c r="X38" s="156">
        <f aca="true" t="shared" si="48" ref="X38:X75">+Y38+Z38</f>
        <v>0</v>
      </c>
      <c r="Y38" s="160"/>
      <c r="Z38" s="161"/>
      <c r="AA38" s="156">
        <f aca="true" t="shared" si="49" ref="AA38:AA75">+AB38+AC38</f>
        <v>0</v>
      </c>
      <c r="AB38" s="160"/>
      <c r="AC38" s="161"/>
      <c r="AD38" s="156">
        <f aca="true" t="shared" si="50" ref="AD38:AD75">+AE38+AF38</f>
        <v>0</v>
      </c>
      <c r="AE38" s="160"/>
      <c r="AF38" s="161"/>
      <c r="AG38" s="156">
        <f aca="true" t="shared" si="51" ref="AG38:AG75">+AH38+AI38</f>
        <v>0</v>
      </c>
      <c r="AH38" s="160"/>
      <c r="AI38" s="161"/>
      <c r="AJ38" s="156">
        <f aca="true" t="shared" si="52" ref="AJ38:AJ75">+AK38+AL38</f>
        <v>0</v>
      </c>
      <c r="AK38" s="160"/>
      <c r="AL38" s="161"/>
      <c r="AM38" s="156">
        <f aca="true" t="shared" si="53" ref="AM38:AM75">+AN38+AO38</f>
        <v>0</v>
      </c>
      <c r="AN38" s="160"/>
      <c r="AO38" s="161"/>
      <c r="AP38" s="156">
        <f aca="true" t="shared" si="54" ref="AP38:AP75">+AQ38+AR38</f>
        <v>0</v>
      </c>
      <c r="AQ38" s="160"/>
      <c r="AR38" s="161"/>
      <c r="AS38" s="156">
        <f aca="true" t="shared" si="55" ref="AS38:AS75">+AT38+AU38</f>
        <v>0</v>
      </c>
      <c r="AT38" s="160"/>
      <c r="AU38" s="161"/>
      <c r="AV38" s="156">
        <f aca="true" t="shared" si="56" ref="AV38:AV75">+AW38+AX38</f>
        <v>0</v>
      </c>
      <c r="AW38" s="160"/>
      <c r="AX38" s="161"/>
      <c r="AY38" s="156">
        <f aca="true" t="shared" si="57" ref="AY38:AY75">+AZ38+BA38</f>
        <v>0</v>
      </c>
      <c r="AZ38" s="160"/>
      <c r="BA38" s="161"/>
      <c r="BB38" s="156">
        <f aca="true" t="shared" si="58" ref="BB38:BB75">+BC38+BD38</f>
        <v>0</v>
      </c>
      <c r="BC38" s="160"/>
      <c r="BD38" s="161"/>
      <c r="BE38" s="156">
        <f aca="true" t="shared" si="59" ref="BE38:BE75">+BF38+BG38</f>
        <v>0</v>
      </c>
      <c r="BF38" s="160"/>
      <c r="BG38" s="161"/>
      <c r="BH38" s="156">
        <f aca="true" t="shared" si="60" ref="BH38:BH75">+BI38+BJ38</f>
        <v>0</v>
      </c>
      <c r="BI38" s="160"/>
      <c r="BJ38" s="161"/>
      <c r="BK38" s="156">
        <f aca="true" t="shared" si="61" ref="BK38:BK75">+BL38+BM38</f>
        <v>0</v>
      </c>
      <c r="BL38" s="160"/>
      <c r="BM38" s="161"/>
      <c r="BN38" s="156">
        <f aca="true" t="shared" si="62" ref="BN38:BN75">+BO38+BP38</f>
        <v>0</v>
      </c>
      <c r="BO38" s="160"/>
      <c r="BP38" s="161"/>
      <c r="BQ38" s="156">
        <f aca="true" t="shared" si="63" ref="BQ38:BQ75">+BR38+BS38</f>
        <v>0</v>
      </c>
      <c r="BR38" s="160"/>
      <c r="BS38" s="161"/>
    </row>
    <row r="39" spans="1:71" ht="16.5" customHeight="1">
      <c r="A39" s="167" t="s">
        <v>28</v>
      </c>
      <c r="B39" s="164" t="s">
        <v>126</v>
      </c>
      <c r="C39" s="245"/>
      <c r="D39" s="270">
        <f aca="true" t="shared" si="64" ref="D39:D72">F39*94.3%</f>
        <v>0</v>
      </c>
      <c r="E39" s="270">
        <f aca="true" t="shared" si="65" ref="E39:E74">F39-D39</f>
        <v>0</v>
      </c>
      <c r="F39" s="156">
        <v>0</v>
      </c>
      <c r="G39" s="160"/>
      <c r="H39" s="161"/>
      <c r="I39" s="156">
        <f t="shared" si="43"/>
        <v>0</v>
      </c>
      <c r="J39" s="160"/>
      <c r="K39" s="161"/>
      <c r="L39" s="156">
        <f t="shared" si="44"/>
        <v>0</v>
      </c>
      <c r="M39" s="160"/>
      <c r="N39" s="161"/>
      <c r="O39" s="156">
        <f t="shared" si="45"/>
        <v>0</v>
      </c>
      <c r="P39" s="160"/>
      <c r="Q39" s="161"/>
      <c r="R39" s="156">
        <f t="shared" si="46"/>
        <v>0</v>
      </c>
      <c r="S39" s="160"/>
      <c r="T39" s="161"/>
      <c r="U39" s="156">
        <f t="shared" si="47"/>
        <v>0</v>
      </c>
      <c r="V39" s="160"/>
      <c r="W39" s="161"/>
      <c r="X39" s="156">
        <f t="shared" si="48"/>
        <v>0</v>
      </c>
      <c r="Y39" s="160"/>
      <c r="Z39" s="161"/>
      <c r="AA39" s="156">
        <f t="shared" si="49"/>
        <v>0</v>
      </c>
      <c r="AB39" s="160"/>
      <c r="AC39" s="161"/>
      <c r="AD39" s="156">
        <f t="shared" si="50"/>
        <v>0</v>
      </c>
      <c r="AE39" s="160"/>
      <c r="AF39" s="161"/>
      <c r="AG39" s="156">
        <f t="shared" si="51"/>
        <v>0</v>
      </c>
      <c r="AH39" s="160"/>
      <c r="AI39" s="161"/>
      <c r="AJ39" s="156">
        <f t="shared" si="52"/>
        <v>0</v>
      </c>
      <c r="AK39" s="160"/>
      <c r="AL39" s="161"/>
      <c r="AM39" s="156">
        <f t="shared" si="53"/>
        <v>0</v>
      </c>
      <c r="AN39" s="160"/>
      <c r="AO39" s="161"/>
      <c r="AP39" s="156">
        <f t="shared" si="54"/>
        <v>0</v>
      </c>
      <c r="AQ39" s="160"/>
      <c r="AR39" s="161"/>
      <c r="AS39" s="156">
        <f t="shared" si="55"/>
        <v>0</v>
      </c>
      <c r="AT39" s="160"/>
      <c r="AU39" s="161"/>
      <c r="AV39" s="156">
        <f t="shared" si="56"/>
        <v>0</v>
      </c>
      <c r="AW39" s="160"/>
      <c r="AX39" s="161"/>
      <c r="AY39" s="156">
        <f t="shared" si="57"/>
        <v>0</v>
      </c>
      <c r="AZ39" s="160"/>
      <c r="BA39" s="161"/>
      <c r="BB39" s="156">
        <f t="shared" si="58"/>
        <v>0</v>
      </c>
      <c r="BC39" s="160"/>
      <c r="BD39" s="161"/>
      <c r="BE39" s="156">
        <f t="shared" si="59"/>
        <v>0</v>
      </c>
      <c r="BF39" s="160"/>
      <c r="BG39" s="161"/>
      <c r="BH39" s="156">
        <f t="shared" si="60"/>
        <v>0</v>
      </c>
      <c r="BI39" s="160"/>
      <c r="BJ39" s="161"/>
      <c r="BK39" s="156">
        <f t="shared" si="61"/>
        <v>0</v>
      </c>
      <c r="BL39" s="160"/>
      <c r="BM39" s="161"/>
      <c r="BN39" s="156">
        <f t="shared" si="62"/>
        <v>0</v>
      </c>
      <c r="BO39" s="160"/>
      <c r="BP39" s="161"/>
      <c r="BQ39" s="156">
        <f t="shared" si="63"/>
        <v>0</v>
      </c>
      <c r="BR39" s="160"/>
      <c r="BS39" s="161"/>
    </row>
    <row r="40" spans="1:71" ht="15" customHeight="1">
      <c r="A40" s="167" t="s">
        <v>29</v>
      </c>
      <c r="B40" s="158" t="s">
        <v>127</v>
      </c>
      <c r="C40" s="245"/>
      <c r="D40" s="270">
        <f t="shared" si="64"/>
        <v>0</v>
      </c>
      <c r="E40" s="270">
        <f t="shared" si="65"/>
        <v>0</v>
      </c>
      <c r="F40" s="156">
        <v>0</v>
      </c>
      <c r="G40" s="160"/>
      <c r="H40" s="161"/>
      <c r="I40" s="156">
        <f t="shared" si="43"/>
        <v>0</v>
      </c>
      <c r="J40" s="160"/>
      <c r="K40" s="161"/>
      <c r="L40" s="156">
        <f t="shared" si="44"/>
        <v>0</v>
      </c>
      <c r="M40" s="160"/>
      <c r="N40" s="161"/>
      <c r="O40" s="156">
        <f t="shared" si="45"/>
        <v>0</v>
      </c>
      <c r="P40" s="160"/>
      <c r="Q40" s="161"/>
      <c r="R40" s="156">
        <f t="shared" si="46"/>
        <v>0</v>
      </c>
      <c r="S40" s="160"/>
      <c r="T40" s="161"/>
      <c r="U40" s="156">
        <f t="shared" si="47"/>
        <v>0</v>
      </c>
      <c r="V40" s="160"/>
      <c r="W40" s="161"/>
      <c r="X40" s="156">
        <f t="shared" si="48"/>
        <v>0</v>
      </c>
      <c r="Y40" s="160"/>
      <c r="Z40" s="161"/>
      <c r="AA40" s="156">
        <f t="shared" si="49"/>
        <v>0</v>
      </c>
      <c r="AB40" s="160"/>
      <c r="AC40" s="161"/>
      <c r="AD40" s="156">
        <f t="shared" si="50"/>
        <v>0</v>
      </c>
      <c r="AE40" s="160"/>
      <c r="AF40" s="161"/>
      <c r="AG40" s="156">
        <f t="shared" si="51"/>
        <v>0</v>
      </c>
      <c r="AH40" s="160"/>
      <c r="AI40" s="161"/>
      <c r="AJ40" s="156">
        <f t="shared" si="52"/>
        <v>0</v>
      </c>
      <c r="AK40" s="160"/>
      <c r="AL40" s="161"/>
      <c r="AM40" s="156">
        <f t="shared" si="53"/>
        <v>0</v>
      </c>
      <c r="AN40" s="160"/>
      <c r="AO40" s="161"/>
      <c r="AP40" s="156">
        <f t="shared" si="54"/>
        <v>0</v>
      </c>
      <c r="AQ40" s="160"/>
      <c r="AR40" s="161"/>
      <c r="AS40" s="156">
        <f t="shared" si="55"/>
        <v>0</v>
      </c>
      <c r="AT40" s="160"/>
      <c r="AU40" s="161"/>
      <c r="AV40" s="156">
        <f t="shared" si="56"/>
        <v>0</v>
      </c>
      <c r="AW40" s="160"/>
      <c r="AX40" s="161"/>
      <c r="AY40" s="156">
        <f t="shared" si="57"/>
        <v>0</v>
      </c>
      <c r="AZ40" s="160"/>
      <c r="BA40" s="161"/>
      <c r="BB40" s="156">
        <f t="shared" si="58"/>
        <v>0</v>
      </c>
      <c r="BC40" s="160"/>
      <c r="BD40" s="161"/>
      <c r="BE40" s="156">
        <f t="shared" si="59"/>
        <v>0</v>
      </c>
      <c r="BF40" s="160"/>
      <c r="BG40" s="161"/>
      <c r="BH40" s="156">
        <f t="shared" si="60"/>
        <v>0</v>
      </c>
      <c r="BI40" s="160"/>
      <c r="BJ40" s="161"/>
      <c r="BK40" s="156">
        <f t="shared" si="61"/>
        <v>0</v>
      </c>
      <c r="BL40" s="160"/>
      <c r="BM40" s="161"/>
      <c r="BN40" s="156">
        <f t="shared" si="62"/>
        <v>0</v>
      </c>
      <c r="BO40" s="160"/>
      <c r="BP40" s="161"/>
      <c r="BQ40" s="156">
        <f t="shared" si="63"/>
        <v>0</v>
      </c>
      <c r="BR40" s="160"/>
      <c r="BS40" s="161"/>
    </row>
    <row r="41" spans="1:71" ht="15" customHeight="1">
      <c r="A41" s="167" t="s">
        <v>30</v>
      </c>
      <c r="B41" s="158" t="s">
        <v>128</v>
      </c>
      <c r="C41" s="245"/>
      <c r="D41" s="270">
        <f t="shared" si="64"/>
        <v>0</v>
      </c>
      <c r="E41" s="270">
        <f t="shared" si="65"/>
        <v>0</v>
      </c>
      <c r="F41" s="156">
        <v>0</v>
      </c>
      <c r="G41" s="160"/>
      <c r="H41" s="161"/>
      <c r="I41" s="156">
        <f t="shared" si="43"/>
        <v>0</v>
      </c>
      <c r="J41" s="160"/>
      <c r="K41" s="161"/>
      <c r="L41" s="156">
        <f t="shared" si="44"/>
        <v>0</v>
      </c>
      <c r="M41" s="160"/>
      <c r="N41" s="161"/>
      <c r="O41" s="156">
        <f t="shared" si="45"/>
        <v>0</v>
      </c>
      <c r="P41" s="160"/>
      <c r="Q41" s="161"/>
      <c r="R41" s="156">
        <f t="shared" si="46"/>
        <v>0</v>
      </c>
      <c r="S41" s="160"/>
      <c r="T41" s="161"/>
      <c r="U41" s="156">
        <f t="shared" si="47"/>
        <v>0</v>
      </c>
      <c r="V41" s="160"/>
      <c r="W41" s="161"/>
      <c r="X41" s="156">
        <f t="shared" si="48"/>
        <v>0</v>
      </c>
      <c r="Y41" s="160"/>
      <c r="Z41" s="161"/>
      <c r="AA41" s="156">
        <f t="shared" si="49"/>
        <v>0</v>
      </c>
      <c r="AB41" s="160"/>
      <c r="AC41" s="161"/>
      <c r="AD41" s="156">
        <f t="shared" si="50"/>
        <v>0</v>
      </c>
      <c r="AE41" s="160"/>
      <c r="AF41" s="161"/>
      <c r="AG41" s="156">
        <f t="shared" si="51"/>
        <v>0</v>
      </c>
      <c r="AH41" s="160"/>
      <c r="AI41" s="161"/>
      <c r="AJ41" s="156">
        <f t="shared" si="52"/>
        <v>0</v>
      </c>
      <c r="AK41" s="160"/>
      <c r="AL41" s="161"/>
      <c r="AM41" s="156">
        <f t="shared" si="53"/>
        <v>0</v>
      </c>
      <c r="AN41" s="160"/>
      <c r="AO41" s="161"/>
      <c r="AP41" s="156">
        <f t="shared" si="54"/>
        <v>0</v>
      </c>
      <c r="AQ41" s="160"/>
      <c r="AR41" s="161"/>
      <c r="AS41" s="156">
        <f t="shared" si="55"/>
        <v>0</v>
      </c>
      <c r="AT41" s="160"/>
      <c r="AU41" s="161"/>
      <c r="AV41" s="156">
        <f t="shared" si="56"/>
        <v>0</v>
      </c>
      <c r="AW41" s="160"/>
      <c r="AX41" s="161"/>
      <c r="AY41" s="156">
        <f t="shared" si="57"/>
        <v>0</v>
      </c>
      <c r="AZ41" s="160"/>
      <c r="BA41" s="161"/>
      <c r="BB41" s="156">
        <f t="shared" si="58"/>
        <v>0</v>
      </c>
      <c r="BC41" s="160"/>
      <c r="BD41" s="161"/>
      <c r="BE41" s="156">
        <f t="shared" si="59"/>
        <v>0</v>
      </c>
      <c r="BF41" s="160"/>
      <c r="BG41" s="161"/>
      <c r="BH41" s="156">
        <f t="shared" si="60"/>
        <v>0</v>
      </c>
      <c r="BI41" s="160"/>
      <c r="BJ41" s="161"/>
      <c r="BK41" s="156">
        <f t="shared" si="61"/>
        <v>0</v>
      </c>
      <c r="BL41" s="160"/>
      <c r="BM41" s="161"/>
      <c r="BN41" s="156">
        <f t="shared" si="62"/>
        <v>0</v>
      </c>
      <c r="BO41" s="160"/>
      <c r="BP41" s="161"/>
      <c r="BQ41" s="156">
        <f t="shared" si="63"/>
        <v>0</v>
      </c>
      <c r="BR41" s="160"/>
      <c r="BS41" s="161"/>
    </row>
    <row r="42" spans="1:71" ht="15" customHeight="1">
      <c r="A42" s="167" t="s">
        <v>31</v>
      </c>
      <c r="B42" s="158" t="s">
        <v>129</v>
      </c>
      <c r="C42" s="245">
        <f>+D42+E42</f>
        <v>1259.3</v>
      </c>
      <c r="D42" s="270">
        <v>1259.3</v>
      </c>
      <c r="E42" s="270">
        <f t="shared" si="65"/>
        <v>0</v>
      </c>
      <c r="F42" s="156">
        <v>1259.3</v>
      </c>
      <c r="G42" s="160"/>
      <c r="H42" s="161"/>
      <c r="I42" s="156">
        <f t="shared" si="43"/>
        <v>0</v>
      </c>
      <c r="J42" s="160"/>
      <c r="K42" s="161"/>
      <c r="L42" s="156">
        <f t="shared" si="44"/>
        <v>0</v>
      </c>
      <c r="M42" s="160"/>
      <c r="N42" s="161"/>
      <c r="O42" s="156">
        <f t="shared" si="45"/>
        <v>0</v>
      </c>
      <c r="P42" s="160"/>
      <c r="Q42" s="161"/>
      <c r="R42" s="156">
        <f t="shared" si="46"/>
        <v>0</v>
      </c>
      <c r="S42" s="160"/>
      <c r="T42" s="161"/>
      <c r="U42" s="156">
        <f t="shared" si="47"/>
        <v>0</v>
      </c>
      <c r="V42" s="160"/>
      <c r="W42" s="161"/>
      <c r="X42" s="156">
        <f t="shared" si="48"/>
        <v>0</v>
      </c>
      <c r="Y42" s="160"/>
      <c r="Z42" s="161"/>
      <c r="AA42" s="156">
        <f t="shared" si="49"/>
        <v>0</v>
      </c>
      <c r="AB42" s="160"/>
      <c r="AC42" s="161"/>
      <c r="AD42" s="156">
        <f t="shared" si="50"/>
        <v>0</v>
      </c>
      <c r="AE42" s="160"/>
      <c r="AF42" s="161"/>
      <c r="AG42" s="156">
        <f t="shared" si="51"/>
        <v>0</v>
      </c>
      <c r="AH42" s="160"/>
      <c r="AI42" s="161"/>
      <c r="AJ42" s="156">
        <f t="shared" si="52"/>
        <v>0</v>
      </c>
      <c r="AK42" s="160"/>
      <c r="AL42" s="161"/>
      <c r="AM42" s="156">
        <f t="shared" si="53"/>
        <v>0</v>
      </c>
      <c r="AN42" s="160"/>
      <c r="AO42" s="161"/>
      <c r="AP42" s="156">
        <f t="shared" si="54"/>
        <v>0</v>
      </c>
      <c r="AQ42" s="160"/>
      <c r="AR42" s="161"/>
      <c r="AS42" s="156">
        <f t="shared" si="55"/>
        <v>0</v>
      </c>
      <c r="AT42" s="160"/>
      <c r="AU42" s="161"/>
      <c r="AV42" s="156">
        <f t="shared" si="56"/>
        <v>0</v>
      </c>
      <c r="AW42" s="160"/>
      <c r="AX42" s="161"/>
      <c r="AY42" s="156">
        <f t="shared" si="57"/>
        <v>0</v>
      </c>
      <c r="AZ42" s="160"/>
      <c r="BA42" s="161"/>
      <c r="BB42" s="156">
        <f t="shared" si="58"/>
        <v>0</v>
      </c>
      <c r="BC42" s="160"/>
      <c r="BD42" s="161"/>
      <c r="BE42" s="156">
        <f t="shared" si="59"/>
        <v>0</v>
      </c>
      <c r="BF42" s="160"/>
      <c r="BG42" s="161"/>
      <c r="BH42" s="156">
        <f t="shared" si="60"/>
        <v>0</v>
      </c>
      <c r="BI42" s="160"/>
      <c r="BJ42" s="161"/>
      <c r="BK42" s="156">
        <f t="shared" si="61"/>
        <v>0</v>
      </c>
      <c r="BL42" s="160"/>
      <c r="BM42" s="161"/>
      <c r="BN42" s="156">
        <f t="shared" si="62"/>
        <v>0</v>
      </c>
      <c r="BO42" s="160"/>
      <c r="BP42" s="161"/>
      <c r="BQ42" s="156">
        <f t="shared" si="63"/>
        <v>0</v>
      </c>
      <c r="BR42" s="160"/>
      <c r="BS42" s="161"/>
    </row>
    <row r="43" spans="1:71" ht="15" customHeight="1">
      <c r="A43" s="167" t="s">
        <v>32</v>
      </c>
      <c r="B43" s="158" t="s">
        <v>130</v>
      </c>
      <c r="C43" s="245"/>
      <c r="D43" s="270">
        <f t="shared" si="64"/>
        <v>0</v>
      </c>
      <c r="E43" s="270">
        <f t="shared" si="65"/>
        <v>0</v>
      </c>
      <c r="F43" s="156">
        <v>0</v>
      </c>
      <c r="G43" s="160"/>
      <c r="H43" s="161"/>
      <c r="I43" s="156">
        <f t="shared" si="43"/>
        <v>0</v>
      </c>
      <c r="J43" s="160"/>
      <c r="K43" s="161"/>
      <c r="L43" s="156">
        <f t="shared" si="44"/>
        <v>0</v>
      </c>
      <c r="M43" s="160"/>
      <c r="N43" s="161"/>
      <c r="O43" s="156">
        <f t="shared" si="45"/>
        <v>0</v>
      </c>
      <c r="P43" s="160"/>
      <c r="Q43" s="161"/>
      <c r="R43" s="156">
        <f t="shared" si="46"/>
        <v>0</v>
      </c>
      <c r="S43" s="160"/>
      <c r="T43" s="161"/>
      <c r="U43" s="156">
        <f t="shared" si="47"/>
        <v>0</v>
      </c>
      <c r="V43" s="160"/>
      <c r="W43" s="161"/>
      <c r="X43" s="156">
        <f t="shared" si="48"/>
        <v>0</v>
      </c>
      <c r="Y43" s="160"/>
      <c r="Z43" s="161"/>
      <c r="AA43" s="156">
        <f t="shared" si="49"/>
        <v>0</v>
      </c>
      <c r="AB43" s="160"/>
      <c r="AC43" s="161"/>
      <c r="AD43" s="156">
        <f t="shared" si="50"/>
        <v>0</v>
      </c>
      <c r="AE43" s="160"/>
      <c r="AF43" s="161"/>
      <c r="AG43" s="156">
        <f t="shared" si="51"/>
        <v>0</v>
      </c>
      <c r="AH43" s="160"/>
      <c r="AI43" s="161"/>
      <c r="AJ43" s="156">
        <f t="shared" si="52"/>
        <v>0</v>
      </c>
      <c r="AK43" s="160"/>
      <c r="AL43" s="161"/>
      <c r="AM43" s="156">
        <f t="shared" si="53"/>
        <v>0</v>
      </c>
      <c r="AN43" s="160"/>
      <c r="AO43" s="161"/>
      <c r="AP43" s="156">
        <f t="shared" si="54"/>
        <v>0</v>
      </c>
      <c r="AQ43" s="160"/>
      <c r="AR43" s="161"/>
      <c r="AS43" s="156">
        <f t="shared" si="55"/>
        <v>0</v>
      </c>
      <c r="AT43" s="160"/>
      <c r="AU43" s="161"/>
      <c r="AV43" s="156">
        <f t="shared" si="56"/>
        <v>0</v>
      </c>
      <c r="AW43" s="160"/>
      <c r="AX43" s="161"/>
      <c r="AY43" s="156">
        <f t="shared" si="57"/>
        <v>0</v>
      </c>
      <c r="AZ43" s="160"/>
      <c r="BA43" s="161"/>
      <c r="BB43" s="156">
        <f t="shared" si="58"/>
        <v>0</v>
      </c>
      <c r="BC43" s="160"/>
      <c r="BD43" s="161"/>
      <c r="BE43" s="156">
        <f t="shared" si="59"/>
        <v>0</v>
      </c>
      <c r="BF43" s="160"/>
      <c r="BG43" s="161"/>
      <c r="BH43" s="156">
        <f t="shared" si="60"/>
        <v>0</v>
      </c>
      <c r="BI43" s="160"/>
      <c r="BJ43" s="161"/>
      <c r="BK43" s="156">
        <f t="shared" si="61"/>
        <v>0</v>
      </c>
      <c r="BL43" s="160"/>
      <c r="BM43" s="161"/>
      <c r="BN43" s="156">
        <f t="shared" si="62"/>
        <v>0</v>
      </c>
      <c r="BO43" s="160"/>
      <c r="BP43" s="161"/>
      <c r="BQ43" s="156">
        <f t="shared" si="63"/>
        <v>0</v>
      </c>
      <c r="BR43" s="160"/>
      <c r="BS43" s="161"/>
    </row>
    <row r="44" spans="1:71" ht="15" customHeight="1">
      <c r="A44" s="167" t="s">
        <v>33</v>
      </c>
      <c r="B44" s="158" t="s">
        <v>131</v>
      </c>
      <c r="C44" s="245">
        <f>+D44+E44</f>
        <v>7021.9</v>
      </c>
      <c r="D44" s="270">
        <v>7021.9</v>
      </c>
      <c r="E44" s="270">
        <f t="shared" si="65"/>
        <v>0</v>
      </c>
      <c r="F44" s="156">
        <v>7021.9</v>
      </c>
      <c r="G44" s="160"/>
      <c r="H44" s="161"/>
      <c r="I44" s="156">
        <f t="shared" si="43"/>
        <v>0</v>
      </c>
      <c r="J44" s="160"/>
      <c r="K44" s="161"/>
      <c r="L44" s="156">
        <f t="shared" si="44"/>
        <v>0</v>
      </c>
      <c r="M44" s="160"/>
      <c r="N44" s="161"/>
      <c r="O44" s="156">
        <f t="shared" si="45"/>
        <v>0</v>
      </c>
      <c r="P44" s="160"/>
      <c r="Q44" s="161"/>
      <c r="R44" s="156">
        <f t="shared" si="46"/>
        <v>0</v>
      </c>
      <c r="S44" s="160"/>
      <c r="T44" s="161"/>
      <c r="U44" s="156">
        <f t="shared" si="47"/>
        <v>0</v>
      </c>
      <c r="V44" s="160"/>
      <c r="W44" s="161"/>
      <c r="X44" s="156">
        <f t="shared" si="48"/>
        <v>0</v>
      </c>
      <c r="Y44" s="160"/>
      <c r="Z44" s="161"/>
      <c r="AA44" s="156">
        <f t="shared" si="49"/>
        <v>0</v>
      </c>
      <c r="AB44" s="160"/>
      <c r="AC44" s="161"/>
      <c r="AD44" s="156">
        <f t="shared" si="50"/>
        <v>0</v>
      </c>
      <c r="AE44" s="160"/>
      <c r="AF44" s="161"/>
      <c r="AG44" s="156">
        <f t="shared" si="51"/>
        <v>0</v>
      </c>
      <c r="AH44" s="160"/>
      <c r="AI44" s="161"/>
      <c r="AJ44" s="156">
        <f t="shared" si="52"/>
        <v>0</v>
      </c>
      <c r="AK44" s="160"/>
      <c r="AL44" s="161"/>
      <c r="AM44" s="156">
        <f t="shared" si="53"/>
        <v>0</v>
      </c>
      <c r="AN44" s="160"/>
      <c r="AO44" s="161"/>
      <c r="AP44" s="156">
        <f t="shared" si="54"/>
        <v>0</v>
      </c>
      <c r="AQ44" s="160"/>
      <c r="AR44" s="161"/>
      <c r="AS44" s="156">
        <f t="shared" si="55"/>
        <v>0</v>
      </c>
      <c r="AT44" s="160"/>
      <c r="AU44" s="161"/>
      <c r="AV44" s="156">
        <f t="shared" si="56"/>
        <v>0</v>
      </c>
      <c r="AW44" s="160"/>
      <c r="AX44" s="161"/>
      <c r="AY44" s="156">
        <f t="shared" si="57"/>
        <v>0</v>
      </c>
      <c r="AZ44" s="160"/>
      <c r="BA44" s="161"/>
      <c r="BB44" s="156">
        <f t="shared" si="58"/>
        <v>0</v>
      </c>
      <c r="BC44" s="160"/>
      <c r="BD44" s="161"/>
      <c r="BE44" s="156">
        <f t="shared" si="59"/>
        <v>0</v>
      </c>
      <c r="BF44" s="160"/>
      <c r="BG44" s="161"/>
      <c r="BH44" s="156">
        <f t="shared" si="60"/>
        <v>0</v>
      </c>
      <c r="BI44" s="160"/>
      <c r="BJ44" s="161"/>
      <c r="BK44" s="156">
        <f t="shared" si="61"/>
        <v>0</v>
      </c>
      <c r="BL44" s="160"/>
      <c r="BM44" s="161"/>
      <c r="BN44" s="156">
        <f t="shared" si="62"/>
        <v>0</v>
      </c>
      <c r="BO44" s="160"/>
      <c r="BP44" s="161"/>
      <c r="BQ44" s="156">
        <f t="shared" si="63"/>
        <v>0</v>
      </c>
      <c r="BR44" s="160"/>
      <c r="BS44" s="161"/>
    </row>
    <row r="45" spans="1:71" ht="15" customHeight="1">
      <c r="A45" s="167" t="s">
        <v>34</v>
      </c>
      <c r="B45" s="158" t="s">
        <v>132</v>
      </c>
      <c r="C45" s="245">
        <f aca="true" t="shared" si="66" ref="C45:C53">+D45+E45</f>
        <v>0</v>
      </c>
      <c r="D45" s="270">
        <f t="shared" si="64"/>
        <v>0</v>
      </c>
      <c r="E45" s="270">
        <f t="shared" si="65"/>
        <v>0</v>
      </c>
      <c r="F45" s="156">
        <v>0</v>
      </c>
      <c r="G45" s="160"/>
      <c r="H45" s="161"/>
      <c r="I45" s="156">
        <f t="shared" si="43"/>
        <v>0</v>
      </c>
      <c r="J45" s="160"/>
      <c r="K45" s="161"/>
      <c r="L45" s="156">
        <f t="shared" si="44"/>
        <v>0</v>
      </c>
      <c r="M45" s="160"/>
      <c r="N45" s="161"/>
      <c r="O45" s="156">
        <f t="shared" si="45"/>
        <v>0</v>
      </c>
      <c r="P45" s="160"/>
      <c r="Q45" s="161"/>
      <c r="R45" s="156">
        <f t="shared" si="46"/>
        <v>0</v>
      </c>
      <c r="S45" s="160"/>
      <c r="T45" s="161"/>
      <c r="U45" s="156">
        <f t="shared" si="47"/>
        <v>0</v>
      </c>
      <c r="V45" s="160"/>
      <c r="W45" s="161"/>
      <c r="X45" s="156">
        <f t="shared" si="48"/>
        <v>0</v>
      </c>
      <c r="Y45" s="160"/>
      <c r="Z45" s="161"/>
      <c r="AA45" s="156">
        <f t="shared" si="49"/>
        <v>0</v>
      </c>
      <c r="AB45" s="160"/>
      <c r="AC45" s="161"/>
      <c r="AD45" s="156">
        <f t="shared" si="50"/>
        <v>0</v>
      </c>
      <c r="AE45" s="160"/>
      <c r="AF45" s="161"/>
      <c r="AG45" s="156">
        <f t="shared" si="51"/>
        <v>0</v>
      </c>
      <c r="AH45" s="160"/>
      <c r="AI45" s="161"/>
      <c r="AJ45" s="156">
        <f t="shared" si="52"/>
        <v>0</v>
      </c>
      <c r="AK45" s="160"/>
      <c r="AL45" s="161"/>
      <c r="AM45" s="156">
        <f t="shared" si="53"/>
        <v>0</v>
      </c>
      <c r="AN45" s="160"/>
      <c r="AO45" s="161"/>
      <c r="AP45" s="156">
        <f t="shared" si="54"/>
        <v>0</v>
      </c>
      <c r="AQ45" s="160"/>
      <c r="AR45" s="161"/>
      <c r="AS45" s="156">
        <f t="shared" si="55"/>
        <v>0</v>
      </c>
      <c r="AT45" s="160"/>
      <c r="AU45" s="161"/>
      <c r="AV45" s="156">
        <f t="shared" si="56"/>
        <v>0</v>
      </c>
      <c r="AW45" s="160"/>
      <c r="AX45" s="161"/>
      <c r="AY45" s="156">
        <f t="shared" si="57"/>
        <v>0</v>
      </c>
      <c r="AZ45" s="160"/>
      <c r="BA45" s="161"/>
      <c r="BB45" s="156">
        <f t="shared" si="58"/>
        <v>0</v>
      </c>
      <c r="BC45" s="160"/>
      <c r="BD45" s="161"/>
      <c r="BE45" s="156">
        <f t="shared" si="59"/>
        <v>0</v>
      </c>
      <c r="BF45" s="160"/>
      <c r="BG45" s="161"/>
      <c r="BH45" s="156">
        <f t="shared" si="60"/>
        <v>0</v>
      </c>
      <c r="BI45" s="160"/>
      <c r="BJ45" s="161"/>
      <c r="BK45" s="156">
        <f t="shared" si="61"/>
        <v>0</v>
      </c>
      <c r="BL45" s="160"/>
      <c r="BM45" s="161"/>
      <c r="BN45" s="156">
        <f t="shared" si="62"/>
        <v>0</v>
      </c>
      <c r="BO45" s="160"/>
      <c r="BP45" s="161"/>
      <c r="BQ45" s="156">
        <f t="shared" si="63"/>
        <v>0</v>
      </c>
      <c r="BR45" s="160"/>
      <c r="BS45" s="161"/>
    </row>
    <row r="46" spans="1:71" ht="15" customHeight="1">
      <c r="A46" s="167" t="s">
        <v>35</v>
      </c>
      <c r="B46" s="158" t="s">
        <v>133</v>
      </c>
      <c r="C46" s="245">
        <f t="shared" si="66"/>
        <v>0</v>
      </c>
      <c r="D46" s="270">
        <f t="shared" si="64"/>
        <v>0</v>
      </c>
      <c r="E46" s="270">
        <f t="shared" si="65"/>
        <v>0</v>
      </c>
      <c r="F46" s="156">
        <v>0</v>
      </c>
      <c r="G46" s="160"/>
      <c r="H46" s="161"/>
      <c r="I46" s="156">
        <f t="shared" si="43"/>
        <v>0</v>
      </c>
      <c r="J46" s="160"/>
      <c r="K46" s="161"/>
      <c r="L46" s="156">
        <f t="shared" si="44"/>
        <v>0</v>
      </c>
      <c r="M46" s="160"/>
      <c r="N46" s="161"/>
      <c r="O46" s="156">
        <f t="shared" si="45"/>
        <v>0</v>
      </c>
      <c r="P46" s="160"/>
      <c r="Q46" s="161"/>
      <c r="R46" s="156">
        <f t="shared" si="46"/>
        <v>0</v>
      </c>
      <c r="S46" s="160"/>
      <c r="T46" s="161"/>
      <c r="U46" s="156">
        <f t="shared" si="47"/>
        <v>0</v>
      </c>
      <c r="V46" s="160"/>
      <c r="W46" s="161"/>
      <c r="X46" s="156">
        <f t="shared" si="48"/>
        <v>0</v>
      </c>
      <c r="Y46" s="160"/>
      <c r="Z46" s="161"/>
      <c r="AA46" s="156">
        <f t="shared" si="49"/>
        <v>0</v>
      </c>
      <c r="AB46" s="160"/>
      <c r="AC46" s="161"/>
      <c r="AD46" s="156">
        <f t="shared" si="50"/>
        <v>0</v>
      </c>
      <c r="AE46" s="160"/>
      <c r="AF46" s="161"/>
      <c r="AG46" s="156">
        <f t="shared" si="51"/>
        <v>0</v>
      </c>
      <c r="AH46" s="160"/>
      <c r="AI46" s="161"/>
      <c r="AJ46" s="156">
        <f t="shared" si="52"/>
        <v>0</v>
      </c>
      <c r="AK46" s="160"/>
      <c r="AL46" s="161"/>
      <c r="AM46" s="156">
        <f t="shared" si="53"/>
        <v>0</v>
      </c>
      <c r="AN46" s="160"/>
      <c r="AO46" s="161"/>
      <c r="AP46" s="156">
        <f t="shared" si="54"/>
        <v>0</v>
      </c>
      <c r="AQ46" s="160"/>
      <c r="AR46" s="161"/>
      <c r="AS46" s="156">
        <f t="shared" si="55"/>
        <v>0</v>
      </c>
      <c r="AT46" s="160"/>
      <c r="AU46" s="161"/>
      <c r="AV46" s="156">
        <f t="shared" si="56"/>
        <v>0</v>
      </c>
      <c r="AW46" s="160"/>
      <c r="AX46" s="161"/>
      <c r="AY46" s="156">
        <f t="shared" si="57"/>
        <v>0</v>
      </c>
      <c r="AZ46" s="160"/>
      <c r="BA46" s="161"/>
      <c r="BB46" s="156">
        <f t="shared" si="58"/>
        <v>0</v>
      </c>
      <c r="BC46" s="160"/>
      <c r="BD46" s="161"/>
      <c r="BE46" s="156">
        <f t="shared" si="59"/>
        <v>0</v>
      </c>
      <c r="BF46" s="160"/>
      <c r="BG46" s="161"/>
      <c r="BH46" s="156">
        <f t="shared" si="60"/>
        <v>0</v>
      </c>
      <c r="BI46" s="160"/>
      <c r="BJ46" s="161"/>
      <c r="BK46" s="156">
        <f t="shared" si="61"/>
        <v>0</v>
      </c>
      <c r="BL46" s="160"/>
      <c r="BM46" s="161"/>
      <c r="BN46" s="156">
        <f t="shared" si="62"/>
        <v>0</v>
      </c>
      <c r="BO46" s="160"/>
      <c r="BP46" s="161"/>
      <c r="BQ46" s="156">
        <f t="shared" si="63"/>
        <v>0</v>
      </c>
      <c r="BR46" s="160"/>
      <c r="BS46" s="161"/>
    </row>
    <row r="47" spans="1:71" ht="15" customHeight="1">
      <c r="A47" s="167" t="s">
        <v>36</v>
      </c>
      <c r="B47" s="158" t="s">
        <v>134</v>
      </c>
      <c r="C47" s="245">
        <f t="shared" si="66"/>
        <v>0</v>
      </c>
      <c r="D47" s="270">
        <f t="shared" si="64"/>
        <v>0</v>
      </c>
      <c r="E47" s="270">
        <f t="shared" si="65"/>
        <v>0</v>
      </c>
      <c r="F47" s="156">
        <v>0</v>
      </c>
      <c r="G47" s="160"/>
      <c r="H47" s="161"/>
      <c r="I47" s="156">
        <f t="shared" si="43"/>
        <v>0</v>
      </c>
      <c r="J47" s="160"/>
      <c r="K47" s="161"/>
      <c r="L47" s="156">
        <f t="shared" si="44"/>
        <v>0</v>
      </c>
      <c r="M47" s="160"/>
      <c r="N47" s="161"/>
      <c r="O47" s="156">
        <f t="shared" si="45"/>
        <v>0</v>
      </c>
      <c r="P47" s="160"/>
      <c r="Q47" s="161"/>
      <c r="R47" s="156">
        <f t="shared" si="46"/>
        <v>0</v>
      </c>
      <c r="S47" s="160"/>
      <c r="T47" s="161"/>
      <c r="U47" s="156">
        <f t="shared" si="47"/>
        <v>0</v>
      </c>
      <c r="V47" s="160"/>
      <c r="W47" s="161"/>
      <c r="X47" s="156">
        <f t="shared" si="48"/>
        <v>0</v>
      </c>
      <c r="Y47" s="160"/>
      <c r="Z47" s="161"/>
      <c r="AA47" s="156">
        <f t="shared" si="49"/>
        <v>0</v>
      </c>
      <c r="AB47" s="160"/>
      <c r="AC47" s="161"/>
      <c r="AD47" s="156">
        <f t="shared" si="50"/>
        <v>0</v>
      </c>
      <c r="AE47" s="160"/>
      <c r="AF47" s="161"/>
      <c r="AG47" s="156">
        <f t="shared" si="51"/>
        <v>0</v>
      </c>
      <c r="AH47" s="160"/>
      <c r="AI47" s="161"/>
      <c r="AJ47" s="156">
        <f t="shared" si="52"/>
        <v>0</v>
      </c>
      <c r="AK47" s="160"/>
      <c r="AL47" s="161"/>
      <c r="AM47" s="156">
        <f t="shared" si="53"/>
        <v>0</v>
      </c>
      <c r="AN47" s="160"/>
      <c r="AO47" s="161"/>
      <c r="AP47" s="156">
        <f t="shared" si="54"/>
        <v>0</v>
      </c>
      <c r="AQ47" s="160"/>
      <c r="AR47" s="161"/>
      <c r="AS47" s="156">
        <f t="shared" si="55"/>
        <v>0</v>
      </c>
      <c r="AT47" s="160"/>
      <c r="AU47" s="161"/>
      <c r="AV47" s="156">
        <f t="shared" si="56"/>
        <v>0</v>
      </c>
      <c r="AW47" s="160"/>
      <c r="AX47" s="161"/>
      <c r="AY47" s="156">
        <f t="shared" si="57"/>
        <v>0</v>
      </c>
      <c r="AZ47" s="160"/>
      <c r="BA47" s="161"/>
      <c r="BB47" s="156">
        <f t="shared" si="58"/>
        <v>0</v>
      </c>
      <c r="BC47" s="160"/>
      <c r="BD47" s="161"/>
      <c r="BE47" s="156">
        <f t="shared" si="59"/>
        <v>0</v>
      </c>
      <c r="BF47" s="160"/>
      <c r="BG47" s="161"/>
      <c r="BH47" s="156">
        <f t="shared" si="60"/>
        <v>0</v>
      </c>
      <c r="BI47" s="160"/>
      <c r="BJ47" s="161"/>
      <c r="BK47" s="156">
        <f t="shared" si="61"/>
        <v>0</v>
      </c>
      <c r="BL47" s="160"/>
      <c r="BM47" s="161"/>
      <c r="BN47" s="156">
        <f t="shared" si="62"/>
        <v>0</v>
      </c>
      <c r="BO47" s="160"/>
      <c r="BP47" s="161"/>
      <c r="BQ47" s="156">
        <f t="shared" si="63"/>
        <v>0</v>
      </c>
      <c r="BR47" s="160"/>
      <c r="BS47" s="161"/>
    </row>
    <row r="48" spans="1:71" ht="17.25" customHeight="1">
      <c r="A48" s="167" t="s">
        <v>37</v>
      </c>
      <c r="B48" s="164" t="s">
        <v>135</v>
      </c>
      <c r="C48" s="245">
        <f t="shared" si="66"/>
        <v>4471</v>
      </c>
      <c r="D48" s="270">
        <f t="shared" si="64"/>
        <v>4216.152999999999</v>
      </c>
      <c r="E48" s="270">
        <f t="shared" si="65"/>
        <v>254.84700000000066</v>
      </c>
      <c r="F48" s="156">
        <v>4471</v>
      </c>
      <c r="G48" s="160"/>
      <c r="H48" s="161"/>
      <c r="I48" s="156">
        <f t="shared" si="43"/>
        <v>0</v>
      </c>
      <c r="J48" s="160"/>
      <c r="K48" s="161"/>
      <c r="L48" s="156">
        <f t="shared" si="44"/>
        <v>0</v>
      </c>
      <c r="M48" s="160"/>
      <c r="N48" s="161"/>
      <c r="O48" s="156">
        <f t="shared" si="45"/>
        <v>0</v>
      </c>
      <c r="P48" s="160"/>
      <c r="Q48" s="161"/>
      <c r="R48" s="156">
        <f t="shared" si="46"/>
        <v>0</v>
      </c>
      <c r="S48" s="160"/>
      <c r="T48" s="161"/>
      <c r="U48" s="156">
        <f t="shared" si="47"/>
        <v>0</v>
      </c>
      <c r="V48" s="160"/>
      <c r="W48" s="161"/>
      <c r="X48" s="156">
        <f t="shared" si="48"/>
        <v>0</v>
      </c>
      <c r="Y48" s="160"/>
      <c r="Z48" s="161"/>
      <c r="AA48" s="156">
        <f t="shared" si="49"/>
        <v>0</v>
      </c>
      <c r="AB48" s="160"/>
      <c r="AC48" s="161"/>
      <c r="AD48" s="156">
        <f t="shared" si="50"/>
        <v>0</v>
      </c>
      <c r="AE48" s="160"/>
      <c r="AF48" s="161"/>
      <c r="AG48" s="156">
        <f t="shared" si="51"/>
        <v>0</v>
      </c>
      <c r="AH48" s="160"/>
      <c r="AI48" s="161"/>
      <c r="AJ48" s="156">
        <f t="shared" si="52"/>
        <v>0</v>
      </c>
      <c r="AK48" s="160"/>
      <c r="AL48" s="161"/>
      <c r="AM48" s="156">
        <f t="shared" si="53"/>
        <v>0</v>
      </c>
      <c r="AN48" s="160"/>
      <c r="AO48" s="161"/>
      <c r="AP48" s="156">
        <f t="shared" si="54"/>
        <v>0</v>
      </c>
      <c r="AQ48" s="160"/>
      <c r="AR48" s="161"/>
      <c r="AS48" s="156">
        <f t="shared" si="55"/>
        <v>0</v>
      </c>
      <c r="AT48" s="160"/>
      <c r="AU48" s="161"/>
      <c r="AV48" s="156">
        <f t="shared" si="56"/>
        <v>0</v>
      </c>
      <c r="AW48" s="160"/>
      <c r="AX48" s="161"/>
      <c r="AY48" s="156">
        <f t="shared" si="57"/>
        <v>0</v>
      </c>
      <c r="AZ48" s="160"/>
      <c r="BA48" s="161"/>
      <c r="BB48" s="156">
        <f t="shared" si="58"/>
        <v>0</v>
      </c>
      <c r="BC48" s="160"/>
      <c r="BD48" s="161"/>
      <c r="BE48" s="156">
        <f t="shared" si="59"/>
        <v>0</v>
      </c>
      <c r="BF48" s="160"/>
      <c r="BG48" s="161"/>
      <c r="BH48" s="156">
        <f t="shared" si="60"/>
        <v>0</v>
      </c>
      <c r="BI48" s="160"/>
      <c r="BJ48" s="161"/>
      <c r="BK48" s="156">
        <f t="shared" si="61"/>
        <v>0</v>
      </c>
      <c r="BL48" s="160"/>
      <c r="BM48" s="161"/>
      <c r="BN48" s="156">
        <f t="shared" si="62"/>
        <v>0</v>
      </c>
      <c r="BO48" s="160"/>
      <c r="BP48" s="161"/>
      <c r="BQ48" s="156">
        <f t="shared" si="63"/>
        <v>0</v>
      </c>
      <c r="BR48" s="160"/>
      <c r="BS48" s="161"/>
    </row>
    <row r="49" spans="1:71" ht="15" customHeight="1">
      <c r="A49" s="167" t="s">
        <v>38</v>
      </c>
      <c r="B49" s="158" t="s">
        <v>136</v>
      </c>
      <c r="C49" s="245">
        <f t="shared" si="66"/>
        <v>0</v>
      </c>
      <c r="D49" s="253">
        <f t="shared" si="64"/>
        <v>0</v>
      </c>
      <c r="E49" s="253">
        <f t="shared" si="65"/>
        <v>0</v>
      </c>
      <c r="F49" s="156">
        <v>0</v>
      </c>
      <c r="G49" s="160"/>
      <c r="H49" s="161"/>
      <c r="I49" s="156">
        <f t="shared" si="43"/>
        <v>0</v>
      </c>
      <c r="J49" s="160"/>
      <c r="K49" s="161"/>
      <c r="L49" s="156">
        <f t="shared" si="44"/>
        <v>0</v>
      </c>
      <c r="M49" s="160"/>
      <c r="N49" s="161"/>
      <c r="O49" s="156">
        <f t="shared" si="45"/>
        <v>0</v>
      </c>
      <c r="P49" s="160"/>
      <c r="Q49" s="161"/>
      <c r="R49" s="156">
        <f t="shared" si="46"/>
        <v>0</v>
      </c>
      <c r="S49" s="160"/>
      <c r="T49" s="161"/>
      <c r="U49" s="156">
        <f t="shared" si="47"/>
        <v>0</v>
      </c>
      <c r="V49" s="160"/>
      <c r="W49" s="161"/>
      <c r="X49" s="156">
        <f t="shared" si="48"/>
        <v>0</v>
      </c>
      <c r="Y49" s="160"/>
      <c r="Z49" s="161"/>
      <c r="AA49" s="156">
        <f t="shared" si="49"/>
        <v>0</v>
      </c>
      <c r="AB49" s="160"/>
      <c r="AC49" s="161"/>
      <c r="AD49" s="156">
        <f t="shared" si="50"/>
        <v>0</v>
      </c>
      <c r="AE49" s="160"/>
      <c r="AF49" s="161"/>
      <c r="AG49" s="156">
        <f t="shared" si="51"/>
        <v>0</v>
      </c>
      <c r="AH49" s="160"/>
      <c r="AI49" s="161"/>
      <c r="AJ49" s="156">
        <f t="shared" si="52"/>
        <v>0</v>
      </c>
      <c r="AK49" s="160"/>
      <c r="AL49" s="161"/>
      <c r="AM49" s="156">
        <f t="shared" si="53"/>
        <v>0</v>
      </c>
      <c r="AN49" s="160"/>
      <c r="AO49" s="161"/>
      <c r="AP49" s="156">
        <f t="shared" si="54"/>
        <v>0</v>
      </c>
      <c r="AQ49" s="160"/>
      <c r="AR49" s="161"/>
      <c r="AS49" s="156">
        <f t="shared" si="55"/>
        <v>0</v>
      </c>
      <c r="AT49" s="160"/>
      <c r="AU49" s="161"/>
      <c r="AV49" s="156">
        <f t="shared" si="56"/>
        <v>0</v>
      </c>
      <c r="AW49" s="160"/>
      <c r="AX49" s="161"/>
      <c r="AY49" s="156">
        <f t="shared" si="57"/>
        <v>0</v>
      </c>
      <c r="AZ49" s="160"/>
      <c r="BA49" s="161"/>
      <c r="BB49" s="156">
        <f t="shared" si="58"/>
        <v>0</v>
      </c>
      <c r="BC49" s="160"/>
      <c r="BD49" s="161"/>
      <c r="BE49" s="156">
        <f t="shared" si="59"/>
        <v>0</v>
      </c>
      <c r="BF49" s="160"/>
      <c r="BG49" s="161"/>
      <c r="BH49" s="156">
        <f t="shared" si="60"/>
        <v>0</v>
      </c>
      <c r="BI49" s="160"/>
      <c r="BJ49" s="161"/>
      <c r="BK49" s="156">
        <f t="shared" si="61"/>
        <v>0</v>
      </c>
      <c r="BL49" s="160"/>
      <c r="BM49" s="161"/>
      <c r="BN49" s="156">
        <f t="shared" si="62"/>
        <v>0</v>
      </c>
      <c r="BO49" s="160"/>
      <c r="BP49" s="161"/>
      <c r="BQ49" s="156">
        <f t="shared" si="63"/>
        <v>0</v>
      </c>
      <c r="BR49" s="160"/>
      <c r="BS49" s="161"/>
    </row>
    <row r="50" spans="1:71" ht="15" customHeight="1">
      <c r="A50" s="167" t="s">
        <v>39</v>
      </c>
      <c r="B50" s="158" t="s">
        <v>137</v>
      </c>
      <c r="C50" s="245">
        <f t="shared" si="66"/>
        <v>0</v>
      </c>
      <c r="D50" s="253">
        <f t="shared" si="64"/>
        <v>0</v>
      </c>
      <c r="E50" s="253">
        <f t="shared" si="65"/>
        <v>0</v>
      </c>
      <c r="F50" s="156">
        <v>0</v>
      </c>
      <c r="G50" s="160"/>
      <c r="H50" s="161"/>
      <c r="I50" s="156">
        <f t="shared" si="43"/>
        <v>0</v>
      </c>
      <c r="J50" s="160"/>
      <c r="K50" s="161"/>
      <c r="L50" s="156">
        <f t="shared" si="44"/>
        <v>0</v>
      </c>
      <c r="M50" s="160"/>
      <c r="N50" s="161"/>
      <c r="O50" s="156">
        <f t="shared" si="45"/>
        <v>0</v>
      </c>
      <c r="P50" s="160"/>
      <c r="Q50" s="161"/>
      <c r="R50" s="156">
        <f t="shared" si="46"/>
        <v>0</v>
      </c>
      <c r="S50" s="160"/>
      <c r="T50" s="161"/>
      <c r="U50" s="156">
        <f t="shared" si="47"/>
        <v>0</v>
      </c>
      <c r="V50" s="160"/>
      <c r="W50" s="161"/>
      <c r="X50" s="156">
        <f t="shared" si="48"/>
        <v>0</v>
      </c>
      <c r="Y50" s="160"/>
      <c r="Z50" s="161"/>
      <c r="AA50" s="156">
        <f t="shared" si="49"/>
        <v>0</v>
      </c>
      <c r="AB50" s="160"/>
      <c r="AC50" s="161"/>
      <c r="AD50" s="156">
        <f t="shared" si="50"/>
        <v>0</v>
      </c>
      <c r="AE50" s="160"/>
      <c r="AF50" s="161"/>
      <c r="AG50" s="156">
        <f t="shared" si="51"/>
        <v>0</v>
      </c>
      <c r="AH50" s="160"/>
      <c r="AI50" s="161"/>
      <c r="AJ50" s="156">
        <f t="shared" si="52"/>
        <v>0</v>
      </c>
      <c r="AK50" s="160"/>
      <c r="AL50" s="161"/>
      <c r="AM50" s="156">
        <f t="shared" si="53"/>
        <v>0</v>
      </c>
      <c r="AN50" s="160"/>
      <c r="AO50" s="161"/>
      <c r="AP50" s="156">
        <f t="shared" si="54"/>
        <v>0</v>
      </c>
      <c r="AQ50" s="160"/>
      <c r="AR50" s="161"/>
      <c r="AS50" s="156">
        <f t="shared" si="55"/>
        <v>0</v>
      </c>
      <c r="AT50" s="160"/>
      <c r="AU50" s="161"/>
      <c r="AV50" s="156">
        <f t="shared" si="56"/>
        <v>0</v>
      </c>
      <c r="AW50" s="160"/>
      <c r="AX50" s="161"/>
      <c r="AY50" s="156">
        <f t="shared" si="57"/>
        <v>0</v>
      </c>
      <c r="AZ50" s="160"/>
      <c r="BA50" s="161"/>
      <c r="BB50" s="156">
        <f t="shared" si="58"/>
        <v>0</v>
      </c>
      <c r="BC50" s="160"/>
      <c r="BD50" s="161"/>
      <c r="BE50" s="156">
        <f t="shared" si="59"/>
        <v>0</v>
      </c>
      <c r="BF50" s="160"/>
      <c r="BG50" s="161"/>
      <c r="BH50" s="156">
        <f t="shared" si="60"/>
        <v>0</v>
      </c>
      <c r="BI50" s="160"/>
      <c r="BJ50" s="161"/>
      <c r="BK50" s="156">
        <f t="shared" si="61"/>
        <v>0</v>
      </c>
      <c r="BL50" s="160"/>
      <c r="BM50" s="161"/>
      <c r="BN50" s="156">
        <f t="shared" si="62"/>
        <v>0</v>
      </c>
      <c r="BO50" s="160"/>
      <c r="BP50" s="161"/>
      <c r="BQ50" s="156">
        <f t="shared" si="63"/>
        <v>0</v>
      </c>
      <c r="BR50" s="160"/>
      <c r="BS50" s="161"/>
    </row>
    <row r="51" spans="1:71" ht="15" customHeight="1">
      <c r="A51" s="167" t="s">
        <v>40</v>
      </c>
      <c r="B51" s="158" t="s">
        <v>138</v>
      </c>
      <c r="C51" s="245">
        <f t="shared" si="66"/>
        <v>0</v>
      </c>
      <c r="D51" s="253">
        <f t="shared" si="64"/>
        <v>0</v>
      </c>
      <c r="E51" s="253">
        <f t="shared" si="65"/>
        <v>0</v>
      </c>
      <c r="F51" s="156">
        <v>0</v>
      </c>
      <c r="G51" s="160"/>
      <c r="H51" s="161"/>
      <c r="I51" s="156">
        <f t="shared" si="43"/>
        <v>0</v>
      </c>
      <c r="J51" s="160"/>
      <c r="K51" s="161"/>
      <c r="L51" s="156">
        <f t="shared" si="44"/>
        <v>0</v>
      </c>
      <c r="M51" s="160"/>
      <c r="N51" s="161"/>
      <c r="O51" s="156">
        <f t="shared" si="45"/>
        <v>0</v>
      </c>
      <c r="P51" s="160"/>
      <c r="Q51" s="161"/>
      <c r="R51" s="156">
        <f t="shared" si="46"/>
        <v>0</v>
      </c>
      <c r="S51" s="160"/>
      <c r="T51" s="161"/>
      <c r="U51" s="156">
        <f t="shared" si="47"/>
        <v>0</v>
      </c>
      <c r="V51" s="160"/>
      <c r="W51" s="161"/>
      <c r="X51" s="156">
        <f t="shared" si="48"/>
        <v>0</v>
      </c>
      <c r="Y51" s="160"/>
      <c r="Z51" s="161"/>
      <c r="AA51" s="156">
        <f t="shared" si="49"/>
        <v>0</v>
      </c>
      <c r="AB51" s="160"/>
      <c r="AC51" s="161"/>
      <c r="AD51" s="156">
        <f t="shared" si="50"/>
        <v>0</v>
      </c>
      <c r="AE51" s="160"/>
      <c r="AF51" s="161"/>
      <c r="AG51" s="156">
        <f t="shared" si="51"/>
        <v>0</v>
      </c>
      <c r="AH51" s="160"/>
      <c r="AI51" s="161"/>
      <c r="AJ51" s="156">
        <f t="shared" si="52"/>
        <v>0</v>
      </c>
      <c r="AK51" s="160"/>
      <c r="AL51" s="161"/>
      <c r="AM51" s="156">
        <f t="shared" si="53"/>
        <v>0</v>
      </c>
      <c r="AN51" s="160"/>
      <c r="AO51" s="161"/>
      <c r="AP51" s="156">
        <f t="shared" si="54"/>
        <v>0</v>
      </c>
      <c r="AQ51" s="160"/>
      <c r="AR51" s="161"/>
      <c r="AS51" s="156">
        <f t="shared" si="55"/>
        <v>0</v>
      </c>
      <c r="AT51" s="160"/>
      <c r="AU51" s="161"/>
      <c r="AV51" s="156">
        <f t="shared" si="56"/>
        <v>0</v>
      </c>
      <c r="AW51" s="160"/>
      <c r="AX51" s="161"/>
      <c r="AY51" s="156">
        <f t="shared" si="57"/>
        <v>0</v>
      </c>
      <c r="AZ51" s="160"/>
      <c r="BA51" s="161"/>
      <c r="BB51" s="156">
        <f t="shared" si="58"/>
        <v>0</v>
      </c>
      <c r="BC51" s="160"/>
      <c r="BD51" s="161"/>
      <c r="BE51" s="156">
        <f t="shared" si="59"/>
        <v>0</v>
      </c>
      <c r="BF51" s="160"/>
      <c r="BG51" s="161"/>
      <c r="BH51" s="156">
        <f t="shared" si="60"/>
        <v>0</v>
      </c>
      <c r="BI51" s="160"/>
      <c r="BJ51" s="161"/>
      <c r="BK51" s="156">
        <f t="shared" si="61"/>
        <v>0</v>
      </c>
      <c r="BL51" s="160"/>
      <c r="BM51" s="161"/>
      <c r="BN51" s="156">
        <f t="shared" si="62"/>
        <v>0</v>
      </c>
      <c r="BO51" s="160"/>
      <c r="BP51" s="161"/>
      <c r="BQ51" s="156">
        <f t="shared" si="63"/>
        <v>0</v>
      </c>
      <c r="BR51" s="160"/>
      <c r="BS51" s="161"/>
    </row>
    <row r="52" spans="1:71" ht="15" customHeight="1">
      <c r="A52" s="167" t="s">
        <v>41</v>
      </c>
      <c r="B52" s="158" t="s">
        <v>139</v>
      </c>
      <c r="C52" s="245">
        <f t="shared" si="66"/>
        <v>7000</v>
      </c>
      <c r="D52" s="253">
        <v>7000</v>
      </c>
      <c r="E52" s="253">
        <f t="shared" si="65"/>
        <v>0</v>
      </c>
      <c r="F52" s="156">
        <v>7000</v>
      </c>
      <c r="G52" s="160"/>
      <c r="H52" s="161"/>
      <c r="I52" s="156">
        <f t="shared" si="43"/>
        <v>0</v>
      </c>
      <c r="J52" s="160"/>
      <c r="K52" s="161"/>
      <c r="L52" s="156">
        <f t="shared" si="44"/>
        <v>0</v>
      </c>
      <c r="M52" s="160"/>
      <c r="N52" s="161"/>
      <c r="O52" s="156">
        <f t="shared" si="45"/>
        <v>0</v>
      </c>
      <c r="P52" s="160"/>
      <c r="Q52" s="161"/>
      <c r="R52" s="156">
        <f t="shared" si="46"/>
        <v>0</v>
      </c>
      <c r="S52" s="160"/>
      <c r="T52" s="161"/>
      <c r="U52" s="156">
        <f t="shared" si="47"/>
        <v>0</v>
      </c>
      <c r="V52" s="160"/>
      <c r="W52" s="161"/>
      <c r="X52" s="156">
        <f t="shared" si="48"/>
        <v>0</v>
      </c>
      <c r="Y52" s="160"/>
      <c r="Z52" s="161"/>
      <c r="AA52" s="156">
        <f t="shared" si="49"/>
        <v>0</v>
      </c>
      <c r="AB52" s="160"/>
      <c r="AC52" s="161"/>
      <c r="AD52" s="156">
        <f t="shared" si="50"/>
        <v>0</v>
      </c>
      <c r="AE52" s="160"/>
      <c r="AF52" s="161"/>
      <c r="AG52" s="156">
        <f t="shared" si="51"/>
        <v>0</v>
      </c>
      <c r="AH52" s="160"/>
      <c r="AI52" s="161"/>
      <c r="AJ52" s="156">
        <f t="shared" si="52"/>
        <v>0</v>
      </c>
      <c r="AK52" s="160"/>
      <c r="AL52" s="161"/>
      <c r="AM52" s="156">
        <f t="shared" si="53"/>
        <v>0</v>
      </c>
      <c r="AN52" s="160"/>
      <c r="AO52" s="161"/>
      <c r="AP52" s="156">
        <f t="shared" si="54"/>
        <v>0</v>
      </c>
      <c r="AQ52" s="160"/>
      <c r="AR52" s="161"/>
      <c r="AS52" s="156">
        <f t="shared" si="55"/>
        <v>0</v>
      </c>
      <c r="AT52" s="160"/>
      <c r="AU52" s="161"/>
      <c r="AV52" s="156">
        <f t="shared" si="56"/>
        <v>0</v>
      </c>
      <c r="AW52" s="160"/>
      <c r="AX52" s="161"/>
      <c r="AY52" s="156">
        <f t="shared" si="57"/>
        <v>0</v>
      </c>
      <c r="AZ52" s="160"/>
      <c r="BA52" s="161"/>
      <c r="BB52" s="156">
        <f t="shared" si="58"/>
        <v>0</v>
      </c>
      <c r="BC52" s="160"/>
      <c r="BD52" s="161"/>
      <c r="BE52" s="156">
        <f t="shared" si="59"/>
        <v>0</v>
      </c>
      <c r="BF52" s="160"/>
      <c r="BG52" s="161"/>
      <c r="BH52" s="156">
        <f t="shared" si="60"/>
        <v>0</v>
      </c>
      <c r="BI52" s="160"/>
      <c r="BJ52" s="161"/>
      <c r="BK52" s="156">
        <f t="shared" si="61"/>
        <v>0</v>
      </c>
      <c r="BL52" s="160"/>
      <c r="BM52" s="161"/>
      <c r="BN52" s="156">
        <f t="shared" si="62"/>
        <v>0</v>
      </c>
      <c r="BO52" s="160"/>
      <c r="BP52" s="161"/>
      <c r="BQ52" s="156">
        <f t="shared" si="63"/>
        <v>0</v>
      </c>
      <c r="BR52" s="160"/>
      <c r="BS52" s="161"/>
    </row>
    <row r="53" spans="1:71" ht="18.75" customHeight="1">
      <c r="A53" s="167" t="s">
        <v>42</v>
      </c>
      <c r="B53" s="158" t="s">
        <v>140</v>
      </c>
      <c r="C53" s="245">
        <f t="shared" si="66"/>
        <v>4472.12</v>
      </c>
      <c r="D53" s="253">
        <f>F53*94.3%-0.7+0.01</f>
        <v>4216.7832</v>
      </c>
      <c r="E53" s="253">
        <f>F53-D53-0.28</f>
        <v>255.33679999999978</v>
      </c>
      <c r="F53" s="156">
        <v>4472.4</v>
      </c>
      <c r="G53" s="160"/>
      <c r="H53" s="161"/>
      <c r="I53" s="156">
        <f t="shared" si="43"/>
        <v>0</v>
      </c>
      <c r="J53" s="160"/>
      <c r="K53" s="161"/>
      <c r="L53" s="156">
        <f t="shared" si="44"/>
        <v>0</v>
      </c>
      <c r="M53" s="160"/>
      <c r="N53" s="161"/>
      <c r="O53" s="156">
        <f t="shared" si="45"/>
        <v>0</v>
      </c>
      <c r="P53" s="160"/>
      <c r="Q53" s="161"/>
      <c r="R53" s="156">
        <f t="shared" si="46"/>
        <v>0</v>
      </c>
      <c r="S53" s="160"/>
      <c r="T53" s="161"/>
      <c r="U53" s="156">
        <f t="shared" si="47"/>
        <v>0</v>
      </c>
      <c r="V53" s="160"/>
      <c r="W53" s="161"/>
      <c r="X53" s="156">
        <f t="shared" si="48"/>
        <v>0</v>
      </c>
      <c r="Y53" s="160"/>
      <c r="Z53" s="161"/>
      <c r="AA53" s="156">
        <f t="shared" si="49"/>
        <v>0</v>
      </c>
      <c r="AB53" s="160"/>
      <c r="AC53" s="161"/>
      <c r="AD53" s="156">
        <f t="shared" si="50"/>
        <v>0</v>
      </c>
      <c r="AE53" s="160"/>
      <c r="AF53" s="161"/>
      <c r="AG53" s="156">
        <f t="shared" si="51"/>
        <v>0</v>
      </c>
      <c r="AH53" s="160"/>
      <c r="AI53" s="161"/>
      <c r="AJ53" s="156">
        <f t="shared" si="52"/>
        <v>0</v>
      </c>
      <c r="AK53" s="160"/>
      <c r="AL53" s="161"/>
      <c r="AM53" s="156">
        <f t="shared" si="53"/>
        <v>0</v>
      </c>
      <c r="AN53" s="160"/>
      <c r="AO53" s="161"/>
      <c r="AP53" s="156">
        <f t="shared" si="54"/>
        <v>0</v>
      </c>
      <c r="AQ53" s="160"/>
      <c r="AR53" s="161"/>
      <c r="AS53" s="156">
        <f t="shared" si="55"/>
        <v>0</v>
      </c>
      <c r="AT53" s="160"/>
      <c r="AU53" s="161"/>
      <c r="AV53" s="156">
        <f t="shared" si="56"/>
        <v>0</v>
      </c>
      <c r="AW53" s="160"/>
      <c r="AX53" s="161"/>
      <c r="AY53" s="156">
        <f t="shared" si="57"/>
        <v>0</v>
      </c>
      <c r="AZ53" s="160"/>
      <c r="BA53" s="161"/>
      <c r="BB53" s="156">
        <f t="shared" si="58"/>
        <v>0</v>
      </c>
      <c r="BC53" s="160"/>
      <c r="BD53" s="161"/>
      <c r="BE53" s="156">
        <f t="shared" si="59"/>
        <v>0</v>
      </c>
      <c r="BF53" s="160"/>
      <c r="BG53" s="161"/>
      <c r="BH53" s="156">
        <f t="shared" si="60"/>
        <v>0</v>
      </c>
      <c r="BI53" s="160"/>
      <c r="BJ53" s="161"/>
      <c r="BK53" s="156">
        <f t="shared" si="61"/>
        <v>0</v>
      </c>
      <c r="BL53" s="160"/>
      <c r="BM53" s="161"/>
      <c r="BN53" s="156">
        <f t="shared" si="62"/>
        <v>0</v>
      </c>
      <c r="BO53" s="160"/>
      <c r="BP53" s="161"/>
      <c r="BQ53" s="156">
        <f t="shared" si="63"/>
        <v>0</v>
      </c>
      <c r="BR53" s="160"/>
      <c r="BS53" s="161"/>
    </row>
    <row r="54" spans="1:71" ht="17.25" customHeight="1">
      <c r="A54" s="167" t="s">
        <v>43</v>
      </c>
      <c r="B54" s="164" t="s">
        <v>141</v>
      </c>
      <c r="C54" s="245">
        <f>+D54+E54</f>
        <v>456.6</v>
      </c>
      <c r="D54" s="253"/>
      <c r="E54" s="253">
        <v>456.6</v>
      </c>
      <c r="F54" s="156">
        <v>456.6</v>
      </c>
      <c r="G54" s="160"/>
      <c r="H54" s="161"/>
      <c r="I54" s="156">
        <f t="shared" si="43"/>
        <v>0</v>
      </c>
      <c r="J54" s="160"/>
      <c r="K54" s="161"/>
      <c r="L54" s="156">
        <f t="shared" si="44"/>
        <v>0</v>
      </c>
      <c r="M54" s="160"/>
      <c r="N54" s="161"/>
      <c r="O54" s="156">
        <f t="shared" si="45"/>
        <v>0</v>
      </c>
      <c r="P54" s="160"/>
      <c r="Q54" s="161"/>
      <c r="R54" s="156">
        <f t="shared" si="46"/>
        <v>0</v>
      </c>
      <c r="S54" s="160"/>
      <c r="T54" s="161"/>
      <c r="U54" s="156">
        <f t="shared" si="47"/>
        <v>0</v>
      </c>
      <c r="V54" s="160"/>
      <c r="W54" s="161"/>
      <c r="X54" s="156">
        <f t="shared" si="48"/>
        <v>0</v>
      </c>
      <c r="Y54" s="160"/>
      <c r="Z54" s="161"/>
      <c r="AA54" s="156">
        <f t="shared" si="49"/>
        <v>0</v>
      </c>
      <c r="AB54" s="160"/>
      <c r="AC54" s="161"/>
      <c r="AD54" s="156">
        <f t="shared" si="50"/>
        <v>0</v>
      </c>
      <c r="AE54" s="160"/>
      <c r="AF54" s="161"/>
      <c r="AG54" s="156">
        <f t="shared" si="51"/>
        <v>0</v>
      </c>
      <c r="AH54" s="160"/>
      <c r="AI54" s="161"/>
      <c r="AJ54" s="156">
        <f t="shared" si="52"/>
        <v>0</v>
      </c>
      <c r="AK54" s="160"/>
      <c r="AL54" s="161"/>
      <c r="AM54" s="156">
        <f t="shared" si="53"/>
        <v>0</v>
      </c>
      <c r="AN54" s="160"/>
      <c r="AO54" s="161"/>
      <c r="AP54" s="156">
        <f t="shared" si="54"/>
        <v>0</v>
      </c>
      <c r="AQ54" s="160"/>
      <c r="AR54" s="161"/>
      <c r="AS54" s="156">
        <f t="shared" si="55"/>
        <v>0</v>
      </c>
      <c r="AT54" s="160"/>
      <c r="AU54" s="161"/>
      <c r="AV54" s="156">
        <f t="shared" si="56"/>
        <v>0</v>
      </c>
      <c r="AW54" s="160"/>
      <c r="AX54" s="161"/>
      <c r="AY54" s="156">
        <f t="shared" si="57"/>
        <v>0</v>
      </c>
      <c r="AZ54" s="160"/>
      <c r="BA54" s="161"/>
      <c r="BB54" s="156">
        <f t="shared" si="58"/>
        <v>0</v>
      </c>
      <c r="BC54" s="160"/>
      <c r="BD54" s="161"/>
      <c r="BE54" s="156">
        <f t="shared" si="59"/>
        <v>0</v>
      </c>
      <c r="BF54" s="160"/>
      <c r="BG54" s="161"/>
      <c r="BH54" s="156">
        <f t="shared" si="60"/>
        <v>0</v>
      </c>
      <c r="BI54" s="160"/>
      <c r="BJ54" s="161"/>
      <c r="BK54" s="156">
        <f t="shared" si="61"/>
        <v>0</v>
      </c>
      <c r="BL54" s="160"/>
      <c r="BM54" s="161"/>
      <c r="BN54" s="156">
        <f t="shared" si="62"/>
        <v>0</v>
      </c>
      <c r="BO54" s="160"/>
      <c r="BP54" s="161"/>
      <c r="BQ54" s="156">
        <f t="shared" si="63"/>
        <v>0</v>
      </c>
      <c r="BR54" s="160"/>
      <c r="BS54" s="161"/>
    </row>
    <row r="55" spans="1:71" ht="15" customHeight="1">
      <c r="A55" s="167" t="s">
        <v>44</v>
      </c>
      <c r="B55" s="244" t="s">
        <v>142</v>
      </c>
      <c r="C55" s="245">
        <f>+D55+E55</f>
        <v>3833.2</v>
      </c>
      <c r="D55" s="253"/>
      <c r="E55" s="253">
        <v>3833.2</v>
      </c>
      <c r="F55" s="156">
        <v>3833.2</v>
      </c>
      <c r="G55" s="160"/>
      <c r="H55" s="161"/>
      <c r="I55" s="156">
        <f t="shared" si="43"/>
        <v>0</v>
      </c>
      <c r="J55" s="160"/>
      <c r="K55" s="161"/>
      <c r="L55" s="156">
        <f t="shared" si="44"/>
        <v>0</v>
      </c>
      <c r="M55" s="160"/>
      <c r="N55" s="161"/>
      <c r="O55" s="156">
        <f t="shared" si="45"/>
        <v>0</v>
      </c>
      <c r="P55" s="160"/>
      <c r="Q55" s="161"/>
      <c r="R55" s="156">
        <f t="shared" si="46"/>
        <v>0</v>
      </c>
      <c r="S55" s="160"/>
      <c r="T55" s="161"/>
      <c r="U55" s="156">
        <f t="shared" si="47"/>
        <v>0</v>
      </c>
      <c r="V55" s="160"/>
      <c r="W55" s="161"/>
      <c r="X55" s="156">
        <f t="shared" si="48"/>
        <v>0</v>
      </c>
      <c r="Y55" s="160"/>
      <c r="Z55" s="161"/>
      <c r="AA55" s="156">
        <f t="shared" si="49"/>
        <v>0</v>
      </c>
      <c r="AB55" s="160"/>
      <c r="AC55" s="161"/>
      <c r="AD55" s="156">
        <f t="shared" si="50"/>
        <v>0</v>
      </c>
      <c r="AE55" s="160"/>
      <c r="AF55" s="161"/>
      <c r="AG55" s="156">
        <f t="shared" si="51"/>
        <v>0</v>
      </c>
      <c r="AH55" s="160"/>
      <c r="AI55" s="161"/>
      <c r="AJ55" s="156">
        <f t="shared" si="52"/>
        <v>0</v>
      </c>
      <c r="AK55" s="160"/>
      <c r="AL55" s="161"/>
      <c r="AM55" s="156">
        <f t="shared" si="53"/>
        <v>0</v>
      </c>
      <c r="AN55" s="160"/>
      <c r="AO55" s="161"/>
      <c r="AP55" s="156">
        <f t="shared" si="54"/>
        <v>0</v>
      </c>
      <c r="AQ55" s="160"/>
      <c r="AR55" s="161"/>
      <c r="AS55" s="156">
        <f t="shared" si="55"/>
        <v>0</v>
      </c>
      <c r="AT55" s="160"/>
      <c r="AU55" s="161"/>
      <c r="AV55" s="156">
        <f t="shared" si="56"/>
        <v>0</v>
      </c>
      <c r="AW55" s="160"/>
      <c r="AX55" s="161"/>
      <c r="AY55" s="156">
        <f t="shared" si="57"/>
        <v>0</v>
      </c>
      <c r="AZ55" s="160"/>
      <c r="BA55" s="161"/>
      <c r="BB55" s="156">
        <f t="shared" si="58"/>
        <v>0</v>
      </c>
      <c r="BC55" s="160"/>
      <c r="BD55" s="161"/>
      <c r="BE55" s="156">
        <f t="shared" si="59"/>
        <v>0</v>
      </c>
      <c r="BF55" s="160"/>
      <c r="BG55" s="161"/>
      <c r="BH55" s="156">
        <f t="shared" si="60"/>
        <v>0</v>
      </c>
      <c r="BI55" s="160"/>
      <c r="BJ55" s="161"/>
      <c r="BK55" s="156">
        <f t="shared" si="61"/>
        <v>0</v>
      </c>
      <c r="BL55" s="160"/>
      <c r="BM55" s="161"/>
      <c r="BN55" s="156">
        <f t="shared" si="62"/>
        <v>0</v>
      </c>
      <c r="BO55" s="160"/>
      <c r="BP55" s="161"/>
      <c r="BQ55" s="156">
        <f t="shared" si="63"/>
        <v>0</v>
      </c>
      <c r="BR55" s="160"/>
      <c r="BS55" s="161"/>
    </row>
    <row r="56" spans="1:71" ht="16.5" customHeight="1">
      <c r="A56" s="167" t="s">
        <v>45</v>
      </c>
      <c r="B56" s="164" t="s">
        <v>143</v>
      </c>
      <c r="C56" s="245">
        <f>+D56+E56</f>
        <v>13</v>
      </c>
      <c r="D56" s="253"/>
      <c r="E56" s="253">
        <v>13</v>
      </c>
      <c r="F56" s="156">
        <v>13</v>
      </c>
      <c r="G56" s="160"/>
      <c r="H56" s="161"/>
      <c r="I56" s="156">
        <f t="shared" si="43"/>
        <v>0</v>
      </c>
      <c r="J56" s="160"/>
      <c r="K56" s="161"/>
      <c r="L56" s="156">
        <f t="shared" si="44"/>
        <v>0</v>
      </c>
      <c r="M56" s="160"/>
      <c r="N56" s="161"/>
      <c r="O56" s="156">
        <f t="shared" si="45"/>
        <v>0</v>
      </c>
      <c r="P56" s="160"/>
      <c r="Q56" s="161"/>
      <c r="R56" s="156">
        <f t="shared" si="46"/>
        <v>0</v>
      </c>
      <c r="S56" s="160"/>
      <c r="T56" s="161"/>
      <c r="U56" s="156">
        <f t="shared" si="47"/>
        <v>0</v>
      </c>
      <c r="V56" s="160"/>
      <c r="W56" s="161"/>
      <c r="X56" s="156">
        <f t="shared" si="48"/>
        <v>0</v>
      </c>
      <c r="Y56" s="160"/>
      <c r="Z56" s="161"/>
      <c r="AA56" s="156">
        <f t="shared" si="49"/>
        <v>0</v>
      </c>
      <c r="AB56" s="160"/>
      <c r="AC56" s="161"/>
      <c r="AD56" s="156">
        <f t="shared" si="50"/>
        <v>0</v>
      </c>
      <c r="AE56" s="160"/>
      <c r="AF56" s="161"/>
      <c r="AG56" s="156">
        <f t="shared" si="51"/>
        <v>0</v>
      </c>
      <c r="AH56" s="160"/>
      <c r="AI56" s="161"/>
      <c r="AJ56" s="156">
        <f t="shared" si="52"/>
        <v>0</v>
      </c>
      <c r="AK56" s="160"/>
      <c r="AL56" s="161"/>
      <c r="AM56" s="156">
        <f t="shared" si="53"/>
        <v>0</v>
      </c>
      <c r="AN56" s="160"/>
      <c r="AO56" s="161"/>
      <c r="AP56" s="156">
        <f t="shared" si="54"/>
        <v>0</v>
      </c>
      <c r="AQ56" s="160"/>
      <c r="AR56" s="161"/>
      <c r="AS56" s="156">
        <f t="shared" si="55"/>
        <v>0</v>
      </c>
      <c r="AT56" s="160"/>
      <c r="AU56" s="161"/>
      <c r="AV56" s="156">
        <f t="shared" si="56"/>
        <v>0</v>
      </c>
      <c r="AW56" s="160"/>
      <c r="AX56" s="161"/>
      <c r="AY56" s="156">
        <f t="shared" si="57"/>
        <v>0</v>
      </c>
      <c r="AZ56" s="160"/>
      <c r="BA56" s="161"/>
      <c r="BB56" s="156">
        <f t="shared" si="58"/>
        <v>0</v>
      </c>
      <c r="BC56" s="160"/>
      <c r="BD56" s="161"/>
      <c r="BE56" s="156">
        <f t="shared" si="59"/>
        <v>0</v>
      </c>
      <c r="BF56" s="160"/>
      <c r="BG56" s="161"/>
      <c r="BH56" s="156">
        <f t="shared" si="60"/>
        <v>0</v>
      </c>
      <c r="BI56" s="160"/>
      <c r="BJ56" s="161"/>
      <c r="BK56" s="156">
        <f t="shared" si="61"/>
        <v>0</v>
      </c>
      <c r="BL56" s="160"/>
      <c r="BM56" s="161"/>
      <c r="BN56" s="156">
        <f t="shared" si="62"/>
        <v>0</v>
      </c>
      <c r="BO56" s="160"/>
      <c r="BP56" s="161"/>
      <c r="BQ56" s="156">
        <f t="shared" si="63"/>
        <v>0</v>
      </c>
      <c r="BR56" s="160"/>
      <c r="BS56" s="161"/>
    </row>
    <row r="57" spans="1:71" ht="12.75" customHeight="1">
      <c r="A57" s="167" t="s">
        <v>46</v>
      </c>
      <c r="B57" s="164" t="s">
        <v>144</v>
      </c>
      <c r="C57" s="245"/>
      <c r="D57" s="253">
        <f t="shared" si="64"/>
        <v>0</v>
      </c>
      <c r="E57" s="253">
        <f t="shared" si="65"/>
        <v>0</v>
      </c>
      <c r="F57" s="156">
        <v>0</v>
      </c>
      <c r="G57" s="160"/>
      <c r="H57" s="161"/>
      <c r="I57" s="156">
        <f t="shared" si="43"/>
        <v>0</v>
      </c>
      <c r="J57" s="160"/>
      <c r="K57" s="161"/>
      <c r="L57" s="156">
        <f t="shared" si="44"/>
        <v>0</v>
      </c>
      <c r="M57" s="160"/>
      <c r="N57" s="161"/>
      <c r="O57" s="156">
        <f t="shared" si="45"/>
        <v>0</v>
      </c>
      <c r="P57" s="160"/>
      <c r="Q57" s="161"/>
      <c r="R57" s="156">
        <f t="shared" si="46"/>
        <v>0</v>
      </c>
      <c r="S57" s="160"/>
      <c r="T57" s="161"/>
      <c r="U57" s="156">
        <f t="shared" si="47"/>
        <v>0</v>
      </c>
      <c r="V57" s="160"/>
      <c r="W57" s="161"/>
      <c r="X57" s="156">
        <f t="shared" si="48"/>
        <v>0</v>
      </c>
      <c r="Y57" s="160"/>
      <c r="Z57" s="161"/>
      <c r="AA57" s="156">
        <f t="shared" si="49"/>
        <v>0</v>
      </c>
      <c r="AB57" s="160"/>
      <c r="AC57" s="161"/>
      <c r="AD57" s="156">
        <f t="shared" si="50"/>
        <v>0</v>
      </c>
      <c r="AE57" s="160"/>
      <c r="AF57" s="161"/>
      <c r="AG57" s="156">
        <f t="shared" si="51"/>
        <v>0</v>
      </c>
      <c r="AH57" s="160"/>
      <c r="AI57" s="161"/>
      <c r="AJ57" s="156">
        <f t="shared" si="52"/>
        <v>0</v>
      </c>
      <c r="AK57" s="160"/>
      <c r="AL57" s="161"/>
      <c r="AM57" s="156">
        <f t="shared" si="53"/>
        <v>0</v>
      </c>
      <c r="AN57" s="160"/>
      <c r="AO57" s="161"/>
      <c r="AP57" s="156">
        <f t="shared" si="54"/>
        <v>0</v>
      </c>
      <c r="AQ57" s="160"/>
      <c r="AR57" s="161"/>
      <c r="AS57" s="156">
        <f t="shared" si="55"/>
        <v>0</v>
      </c>
      <c r="AT57" s="160"/>
      <c r="AU57" s="161"/>
      <c r="AV57" s="156">
        <f t="shared" si="56"/>
        <v>0</v>
      </c>
      <c r="AW57" s="160"/>
      <c r="AX57" s="161"/>
      <c r="AY57" s="156">
        <f t="shared" si="57"/>
        <v>0</v>
      </c>
      <c r="AZ57" s="160"/>
      <c r="BA57" s="161"/>
      <c r="BB57" s="156">
        <f t="shared" si="58"/>
        <v>0</v>
      </c>
      <c r="BC57" s="160"/>
      <c r="BD57" s="161"/>
      <c r="BE57" s="156">
        <f t="shared" si="59"/>
        <v>0</v>
      </c>
      <c r="BF57" s="160"/>
      <c r="BG57" s="161"/>
      <c r="BH57" s="156">
        <f t="shared" si="60"/>
        <v>0</v>
      </c>
      <c r="BI57" s="160"/>
      <c r="BJ57" s="161"/>
      <c r="BK57" s="156">
        <f t="shared" si="61"/>
        <v>0</v>
      </c>
      <c r="BL57" s="160"/>
      <c r="BM57" s="161"/>
      <c r="BN57" s="156">
        <f t="shared" si="62"/>
        <v>0</v>
      </c>
      <c r="BO57" s="160"/>
      <c r="BP57" s="161"/>
      <c r="BQ57" s="156">
        <f t="shared" si="63"/>
        <v>0</v>
      </c>
      <c r="BR57" s="160"/>
      <c r="BS57" s="161"/>
    </row>
    <row r="58" spans="1:71" ht="15.75" customHeight="1">
      <c r="A58" s="167" t="s">
        <v>47</v>
      </c>
      <c r="B58" s="164" t="s">
        <v>145</v>
      </c>
      <c r="C58" s="245"/>
      <c r="D58" s="253">
        <f t="shared" si="64"/>
        <v>0</v>
      </c>
      <c r="E58" s="253">
        <f t="shared" si="65"/>
        <v>0</v>
      </c>
      <c r="F58" s="156">
        <v>0</v>
      </c>
      <c r="G58" s="160"/>
      <c r="H58" s="161"/>
      <c r="I58" s="156">
        <f t="shared" si="43"/>
        <v>0</v>
      </c>
      <c r="J58" s="160"/>
      <c r="K58" s="161"/>
      <c r="L58" s="156">
        <f t="shared" si="44"/>
        <v>0</v>
      </c>
      <c r="M58" s="160"/>
      <c r="N58" s="161"/>
      <c r="O58" s="156">
        <f t="shared" si="45"/>
        <v>0</v>
      </c>
      <c r="P58" s="160"/>
      <c r="Q58" s="161"/>
      <c r="R58" s="156">
        <f t="shared" si="46"/>
        <v>0</v>
      </c>
      <c r="S58" s="160"/>
      <c r="T58" s="161"/>
      <c r="U58" s="156">
        <f t="shared" si="47"/>
        <v>0</v>
      </c>
      <c r="V58" s="160"/>
      <c r="W58" s="161"/>
      <c r="X58" s="156">
        <f t="shared" si="48"/>
        <v>0</v>
      </c>
      <c r="Y58" s="160"/>
      <c r="Z58" s="161"/>
      <c r="AA58" s="156">
        <f t="shared" si="49"/>
        <v>0</v>
      </c>
      <c r="AB58" s="160"/>
      <c r="AC58" s="161"/>
      <c r="AD58" s="156">
        <f t="shared" si="50"/>
        <v>0</v>
      </c>
      <c r="AE58" s="160"/>
      <c r="AF58" s="161"/>
      <c r="AG58" s="156">
        <f t="shared" si="51"/>
        <v>0</v>
      </c>
      <c r="AH58" s="160"/>
      <c r="AI58" s="161"/>
      <c r="AJ58" s="156">
        <f t="shared" si="52"/>
        <v>0</v>
      </c>
      <c r="AK58" s="160"/>
      <c r="AL58" s="161"/>
      <c r="AM58" s="156">
        <f t="shared" si="53"/>
        <v>0</v>
      </c>
      <c r="AN58" s="160"/>
      <c r="AO58" s="161"/>
      <c r="AP58" s="156">
        <f t="shared" si="54"/>
        <v>0</v>
      </c>
      <c r="AQ58" s="160"/>
      <c r="AR58" s="161"/>
      <c r="AS58" s="156">
        <f t="shared" si="55"/>
        <v>0</v>
      </c>
      <c r="AT58" s="160"/>
      <c r="AU58" s="161"/>
      <c r="AV58" s="156">
        <f t="shared" si="56"/>
        <v>0</v>
      </c>
      <c r="AW58" s="160"/>
      <c r="AX58" s="161"/>
      <c r="AY58" s="156">
        <f t="shared" si="57"/>
        <v>0</v>
      </c>
      <c r="AZ58" s="160"/>
      <c r="BA58" s="161"/>
      <c r="BB58" s="156">
        <f t="shared" si="58"/>
        <v>0</v>
      </c>
      <c r="BC58" s="160"/>
      <c r="BD58" s="161"/>
      <c r="BE58" s="156">
        <f t="shared" si="59"/>
        <v>0</v>
      </c>
      <c r="BF58" s="160"/>
      <c r="BG58" s="161"/>
      <c r="BH58" s="156">
        <f t="shared" si="60"/>
        <v>0</v>
      </c>
      <c r="BI58" s="160"/>
      <c r="BJ58" s="161"/>
      <c r="BK58" s="156">
        <f t="shared" si="61"/>
        <v>0</v>
      </c>
      <c r="BL58" s="160"/>
      <c r="BM58" s="161"/>
      <c r="BN58" s="156">
        <f t="shared" si="62"/>
        <v>0</v>
      </c>
      <c r="BO58" s="160"/>
      <c r="BP58" s="161"/>
      <c r="BQ58" s="156">
        <f t="shared" si="63"/>
        <v>0</v>
      </c>
      <c r="BR58" s="160"/>
      <c r="BS58" s="161"/>
    </row>
    <row r="59" spans="1:71" ht="15" customHeight="1">
      <c r="A59" s="167" t="s">
        <v>48</v>
      </c>
      <c r="B59" s="158" t="s">
        <v>146</v>
      </c>
      <c r="C59" s="245"/>
      <c r="D59" s="253">
        <f t="shared" si="64"/>
        <v>0</v>
      </c>
      <c r="E59" s="253">
        <f t="shared" si="65"/>
        <v>0</v>
      </c>
      <c r="F59" s="156">
        <v>0</v>
      </c>
      <c r="G59" s="160"/>
      <c r="H59" s="161"/>
      <c r="I59" s="156">
        <f t="shared" si="43"/>
        <v>0</v>
      </c>
      <c r="J59" s="160"/>
      <c r="K59" s="161"/>
      <c r="L59" s="156">
        <f t="shared" si="44"/>
        <v>0</v>
      </c>
      <c r="M59" s="160"/>
      <c r="N59" s="161"/>
      <c r="O59" s="156">
        <f t="shared" si="45"/>
        <v>0</v>
      </c>
      <c r="P59" s="160"/>
      <c r="Q59" s="161"/>
      <c r="R59" s="156">
        <f t="shared" si="46"/>
        <v>0</v>
      </c>
      <c r="S59" s="160"/>
      <c r="T59" s="161"/>
      <c r="U59" s="156">
        <f t="shared" si="47"/>
        <v>0</v>
      </c>
      <c r="V59" s="160"/>
      <c r="W59" s="161"/>
      <c r="X59" s="156">
        <f t="shared" si="48"/>
        <v>0</v>
      </c>
      <c r="Y59" s="160"/>
      <c r="Z59" s="161"/>
      <c r="AA59" s="156">
        <f t="shared" si="49"/>
        <v>0</v>
      </c>
      <c r="AB59" s="160"/>
      <c r="AC59" s="161"/>
      <c r="AD59" s="156">
        <f t="shared" si="50"/>
        <v>0</v>
      </c>
      <c r="AE59" s="160"/>
      <c r="AF59" s="161"/>
      <c r="AG59" s="156">
        <f t="shared" si="51"/>
        <v>0</v>
      </c>
      <c r="AH59" s="160"/>
      <c r="AI59" s="161"/>
      <c r="AJ59" s="156">
        <f t="shared" si="52"/>
        <v>0</v>
      </c>
      <c r="AK59" s="160"/>
      <c r="AL59" s="161"/>
      <c r="AM59" s="156">
        <f t="shared" si="53"/>
        <v>0</v>
      </c>
      <c r="AN59" s="160"/>
      <c r="AO59" s="161"/>
      <c r="AP59" s="156">
        <f t="shared" si="54"/>
        <v>0</v>
      </c>
      <c r="AQ59" s="160"/>
      <c r="AR59" s="161"/>
      <c r="AS59" s="156">
        <f t="shared" si="55"/>
        <v>0</v>
      </c>
      <c r="AT59" s="160"/>
      <c r="AU59" s="161"/>
      <c r="AV59" s="156">
        <f t="shared" si="56"/>
        <v>0</v>
      </c>
      <c r="AW59" s="160"/>
      <c r="AX59" s="161"/>
      <c r="AY59" s="156">
        <f t="shared" si="57"/>
        <v>0</v>
      </c>
      <c r="AZ59" s="160"/>
      <c r="BA59" s="161"/>
      <c r="BB59" s="156">
        <f t="shared" si="58"/>
        <v>0</v>
      </c>
      <c r="BC59" s="160"/>
      <c r="BD59" s="161"/>
      <c r="BE59" s="156">
        <f t="shared" si="59"/>
        <v>0</v>
      </c>
      <c r="BF59" s="160"/>
      <c r="BG59" s="161"/>
      <c r="BH59" s="156">
        <f t="shared" si="60"/>
        <v>0</v>
      </c>
      <c r="BI59" s="160"/>
      <c r="BJ59" s="161"/>
      <c r="BK59" s="156">
        <f t="shared" si="61"/>
        <v>0</v>
      </c>
      <c r="BL59" s="160"/>
      <c r="BM59" s="161"/>
      <c r="BN59" s="156">
        <f t="shared" si="62"/>
        <v>0</v>
      </c>
      <c r="BO59" s="160"/>
      <c r="BP59" s="161"/>
      <c r="BQ59" s="156">
        <f t="shared" si="63"/>
        <v>0</v>
      </c>
      <c r="BR59" s="160"/>
      <c r="BS59" s="161"/>
    </row>
    <row r="60" spans="1:71" ht="15" customHeight="1">
      <c r="A60" s="167" t="s">
        <v>49</v>
      </c>
      <c r="B60" s="158" t="s">
        <v>147</v>
      </c>
      <c r="C60" s="245"/>
      <c r="D60" s="253">
        <f t="shared" si="64"/>
        <v>0</v>
      </c>
      <c r="E60" s="253">
        <f t="shared" si="65"/>
        <v>0</v>
      </c>
      <c r="F60" s="156">
        <v>0</v>
      </c>
      <c r="G60" s="160"/>
      <c r="H60" s="161"/>
      <c r="I60" s="156">
        <f t="shared" si="43"/>
        <v>0</v>
      </c>
      <c r="J60" s="160"/>
      <c r="K60" s="161"/>
      <c r="L60" s="156">
        <f t="shared" si="44"/>
        <v>0</v>
      </c>
      <c r="M60" s="160"/>
      <c r="N60" s="161"/>
      <c r="O60" s="156">
        <f t="shared" si="45"/>
        <v>0</v>
      </c>
      <c r="P60" s="160"/>
      <c r="Q60" s="161"/>
      <c r="R60" s="156">
        <f t="shared" si="46"/>
        <v>0</v>
      </c>
      <c r="S60" s="160"/>
      <c r="T60" s="161"/>
      <c r="U60" s="156">
        <f t="shared" si="47"/>
        <v>0</v>
      </c>
      <c r="V60" s="160"/>
      <c r="W60" s="161"/>
      <c r="X60" s="156">
        <f t="shared" si="48"/>
        <v>0</v>
      </c>
      <c r="Y60" s="160"/>
      <c r="Z60" s="161"/>
      <c r="AA60" s="156">
        <f t="shared" si="49"/>
        <v>0</v>
      </c>
      <c r="AB60" s="160"/>
      <c r="AC60" s="161"/>
      <c r="AD60" s="156">
        <f t="shared" si="50"/>
        <v>0</v>
      </c>
      <c r="AE60" s="160"/>
      <c r="AF60" s="161"/>
      <c r="AG60" s="156">
        <f t="shared" si="51"/>
        <v>0</v>
      </c>
      <c r="AH60" s="160"/>
      <c r="AI60" s="161"/>
      <c r="AJ60" s="156">
        <f t="shared" si="52"/>
        <v>0</v>
      </c>
      <c r="AK60" s="160"/>
      <c r="AL60" s="161"/>
      <c r="AM60" s="156">
        <f t="shared" si="53"/>
        <v>0</v>
      </c>
      <c r="AN60" s="160"/>
      <c r="AO60" s="161"/>
      <c r="AP60" s="156">
        <f t="shared" si="54"/>
        <v>0</v>
      </c>
      <c r="AQ60" s="160"/>
      <c r="AR60" s="161"/>
      <c r="AS60" s="156">
        <f t="shared" si="55"/>
        <v>0</v>
      </c>
      <c r="AT60" s="160"/>
      <c r="AU60" s="161"/>
      <c r="AV60" s="156">
        <f t="shared" si="56"/>
        <v>0</v>
      </c>
      <c r="AW60" s="160"/>
      <c r="AX60" s="161"/>
      <c r="AY60" s="156">
        <f t="shared" si="57"/>
        <v>0</v>
      </c>
      <c r="AZ60" s="160"/>
      <c r="BA60" s="161"/>
      <c r="BB60" s="156">
        <f t="shared" si="58"/>
        <v>0</v>
      </c>
      <c r="BC60" s="160"/>
      <c r="BD60" s="161"/>
      <c r="BE60" s="156">
        <f t="shared" si="59"/>
        <v>0</v>
      </c>
      <c r="BF60" s="160"/>
      <c r="BG60" s="161"/>
      <c r="BH60" s="156">
        <f t="shared" si="60"/>
        <v>0</v>
      </c>
      <c r="BI60" s="160"/>
      <c r="BJ60" s="161"/>
      <c r="BK60" s="156">
        <f t="shared" si="61"/>
        <v>0</v>
      </c>
      <c r="BL60" s="160"/>
      <c r="BM60" s="161"/>
      <c r="BN60" s="156">
        <f t="shared" si="62"/>
        <v>0</v>
      </c>
      <c r="BO60" s="160"/>
      <c r="BP60" s="161"/>
      <c r="BQ60" s="156">
        <f t="shared" si="63"/>
        <v>0</v>
      </c>
      <c r="BR60" s="160"/>
      <c r="BS60" s="161"/>
    </row>
    <row r="61" spans="1:71" ht="15" customHeight="1">
      <c r="A61" s="167" t="s">
        <v>50</v>
      </c>
      <c r="B61" s="158" t="s">
        <v>148</v>
      </c>
      <c r="C61" s="245"/>
      <c r="D61" s="253">
        <f t="shared" si="64"/>
        <v>0</v>
      </c>
      <c r="E61" s="253">
        <f t="shared" si="65"/>
        <v>0</v>
      </c>
      <c r="F61" s="156">
        <v>0</v>
      </c>
      <c r="G61" s="160"/>
      <c r="H61" s="161"/>
      <c r="I61" s="156">
        <f t="shared" si="43"/>
        <v>0</v>
      </c>
      <c r="J61" s="160"/>
      <c r="K61" s="161"/>
      <c r="L61" s="156">
        <f t="shared" si="44"/>
        <v>0</v>
      </c>
      <c r="M61" s="160"/>
      <c r="N61" s="161"/>
      <c r="O61" s="156">
        <f t="shared" si="45"/>
        <v>0</v>
      </c>
      <c r="P61" s="160"/>
      <c r="Q61" s="161"/>
      <c r="R61" s="156">
        <f t="shared" si="46"/>
        <v>0</v>
      </c>
      <c r="S61" s="160"/>
      <c r="T61" s="161"/>
      <c r="U61" s="156">
        <f t="shared" si="47"/>
        <v>0</v>
      </c>
      <c r="V61" s="160"/>
      <c r="W61" s="161"/>
      <c r="X61" s="156">
        <f t="shared" si="48"/>
        <v>0</v>
      </c>
      <c r="Y61" s="160"/>
      <c r="Z61" s="161"/>
      <c r="AA61" s="156">
        <f t="shared" si="49"/>
        <v>0</v>
      </c>
      <c r="AB61" s="160"/>
      <c r="AC61" s="161"/>
      <c r="AD61" s="156">
        <f t="shared" si="50"/>
        <v>0</v>
      </c>
      <c r="AE61" s="160"/>
      <c r="AF61" s="161"/>
      <c r="AG61" s="156">
        <f t="shared" si="51"/>
        <v>0</v>
      </c>
      <c r="AH61" s="160"/>
      <c r="AI61" s="161"/>
      <c r="AJ61" s="156">
        <f t="shared" si="52"/>
        <v>0</v>
      </c>
      <c r="AK61" s="160"/>
      <c r="AL61" s="161"/>
      <c r="AM61" s="156">
        <f t="shared" si="53"/>
        <v>0</v>
      </c>
      <c r="AN61" s="160"/>
      <c r="AO61" s="161"/>
      <c r="AP61" s="156">
        <f t="shared" si="54"/>
        <v>0</v>
      </c>
      <c r="AQ61" s="160"/>
      <c r="AR61" s="161"/>
      <c r="AS61" s="156">
        <f t="shared" si="55"/>
        <v>0</v>
      </c>
      <c r="AT61" s="160"/>
      <c r="AU61" s="161"/>
      <c r="AV61" s="156">
        <f t="shared" si="56"/>
        <v>0</v>
      </c>
      <c r="AW61" s="160"/>
      <c r="AX61" s="161"/>
      <c r="AY61" s="156">
        <f t="shared" si="57"/>
        <v>0</v>
      </c>
      <c r="AZ61" s="160"/>
      <c r="BA61" s="161"/>
      <c r="BB61" s="156">
        <f t="shared" si="58"/>
        <v>0</v>
      </c>
      <c r="BC61" s="160"/>
      <c r="BD61" s="161"/>
      <c r="BE61" s="156">
        <f t="shared" si="59"/>
        <v>0</v>
      </c>
      <c r="BF61" s="160"/>
      <c r="BG61" s="161"/>
      <c r="BH61" s="156">
        <f t="shared" si="60"/>
        <v>0</v>
      </c>
      <c r="BI61" s="160"/>
      <c r="BJ61" s="161"/>
      <c r="BK61" s="156">
        <f t="shared" si="61"/>
        <v>0</v>
      </c>
      <c r="BL61" s="160"/>
      <c r="BM61" s="161"/>
      <c r="BN61" s="156">
        <f t="shared" si="62"/>
        <v>0</v>
      </c>
      <c r="BO61" s="160"/>
      <c r="BP61" s="161"/>
      <c r="BQ61" s="156">
        <f t="shared" si="63"/>
        <v>0</v>
      </c>
      <c r="BR61" s="160"/>
      <c r="BS61" s="161"/>
    </row>
    <row r="62" spans="1:71" ht="15" customHeight="1">
      <c r="A62" s="167" t="s">
        <v>51</v>
      </c>
      <c r="B62" s="158" t="s">
        <v>149</v>
      </c>
      <c r="C62" s="245"/>
      <c r="D62" s="253">
        <f t="shared" si="64"/>
        <v>0</v>
      </c>
      <c r="E62" s="253">
        <f t="shared" si="65"/>
        <v>0</v>
      </c>
      <c r="F62" s="156">
        <v>0</v>
      </c>
      <c r="G62" s="160"/>
      <c r="H62" s="161"/>
      <c r="I62" s="156">
        <f t="shared" si="43"/>
        <v>0</v>
      </c>
      <c r="J62" s="160"/>
      <c r="K62" s="161"/>
      <c r="L62" s="156">
        <f t="shared" si="44"/>
        <v>0</v>
      </c>
      <c r="M62" s="160"/>
      <c r="N62" s="161"/>
      <c r="O62" s="156">
        <f t="shared" si="45"/>
        <v>0</v>
      </c>
      <c r="P62" s="160"/>
      <c r="Q62" s="161"/>
      <c r="R62" s="156">
        <f t="shared" si="46"/>
        <v>0</v>
      </c>
      <c r="S62" s="160"/>
      <c r="T62" s="161"/>
      <c r="U62" s="156">
        <f t="shared" si="47"/>
        <v>0</v>
      </c>
      <c r="V62" s="160"/>
      <c r="W62" s="161"/>
      <c r="X62" s="156">
        <f t="shared" si="48"/>
        <v>0</v>
      </c>
      <c r="Y62" s="160"/>
      <c r="Z62" s="161"/>
      <c r="AA62" s="156">
        <f t="shared" si="49"/>
        <v>0</v>
      </c>
      <c r="AB62" s="160"/>
      <c r="AC62" s="161"/>
      <c r="AD62" s="156">
        <f t="shared" si="50"/>
        <v>0</v>
      </c>
      <c r="AE62" s="160"/>
      <c r="AF62" s="161"/>
      <c r="AG62" s="156">
        <f t="shared" si="51"/>
        <v>0</v>
      </c>
      <c r="AH62" s="160"/>
      <c r="AI62" s="161"/>
      <c r="AJ62" s="156">
        <f t="shared" si="52"/>
        <v>0</v>
      </c>
      <c r="AK62" s="160"/>
      <c r="AL62" s="161"/>
      <c r="AM62" s="156">
        <f t="shared" si="53"/>
        <v>0</v>
      </c>
      <c r="AN62" s="160"/>
      <c r="AO62" s="161"/>
      <c r="AP62" s="156">
        <f t="shared" si="54"/>
        <v>0</v>
      </c>
      <c r="AQ62" s="160"/>
      <c r="AR62" s="161"/>
      <c r="AS62" s="156">
        <f t="shared" si="55"/>
        <v>0</v>
      </c>
      <c r="AT62" s="160"/>
      <c r="AU62" s="161"/>
      <c r="AV62" s="156">
        <f t="shared" si="56"/>
        <v>0</v>
      </c>
      <c r="AW62" s="160"/>
      <c r="AX62" s="161"/>
      <c r="AY62" s="156">
        <f t="shared" si="57"/>
        <v>0</v>
      </c>
      <c r="AZ62" s="160"/>
      <c r="BA62" s="161"/>
      <c r="BB62" s="156">
        <f t="shared" si="58"/>
        <v>0</v>
      </c>
      <c r="BC62" s="160"/>
      <c r="BD62" s="161"/>
      <c r="BE62" s="156">
        <f t="shared" si="59"/>
        <v>0</v>
      </c>
      <c r="BF62" s="160"/>
      <c r="BG62" s="161"/>
      <c r="BH62" s="156">
        <f t="shared" si="60"/>
        <v>0</v>
      </c>
      <c r="BI62" s="160"/>
      <c r="BJ62" s="161"/>
      <c r="BK62" s="156">
        <f t="shared" si="61"/>
        <v>0</v>
      </c>
      <c r="BL62" s="160"/>
      <c r="BM62" s="161"/>
      <c r="BN62" s="156">
        <f t="shared" si="62"/>
        <v>0</v>
      </c>
      <c r="BO62" s="160"/>
      <c r="BP62" s="161"/>
      <c r="BQ62" s="156">
        <f t="shared" si="63"/>
        <v>0</v>
      </c>
      <c r="BR62" s="160"/>
      <c r="BS62" s="161"/>
    </row>
    <row r="63" spans="1:71" ht="15" customHeight="1">
      <c r="A63" s="167" t="s">
        <v>52</v>
      </c>
      <c r="B63" s="158" t="s">
        <v>150</v>
      </c>
      <c r="C63" s="245"/>
      <c r="D63" s="253">
        <f t="shared" si="64"/>
        <v>0</v>
      </c>
      <c r="E63" s="253">
        <f t="shared" si="65"/>
        <v>0</v>
      </c>
      <c r="F63" s="156">
        <v>0</v>
      </c>
      <c r="G63" s="160"/>
      <c r="H63" s="161"/>
      <c r="I63" s="156">
        <f t="shared" si="43"/>
        <v>0</v>
      </c>
      <c r="J63" s="160"/>
      <c r="K63" s="161"/>
      <c r="L63" s="156">
        <f t="shared" si="44"/>
        <v>0</v>
      </c>
      <c r="M63" s="160"/>
      <c r="N63" s="161"/>
      <c r="O63" s="156">
        <f t="shared" si="45"/>
        <v>0</v>
      </c>
      <c r="P63" s="160"/>
      <c r="Q63" s="161"/>
      <c r="R63" s="156">
        <f t="shared" si="46"/>
        <v>0</v>
      </c>
      <c r="S63" s="160"/>
      <c r="T63" s="161"/>
      <c r="U63" s="156">
        <f t="shared" si="47"/>
        <v>0</v>
      </c>
      <c r="V63" s="160"/>
      <c r="W63" s="161"/>
      <c r="X63" s="156">
        <f t="shared" si="48"/>
        <v>0</v>
      </c>
      <c r="Y63" s="160"/>
      <c r="Z63" s="161"/>
      <c r="AA63" s="156">
        <f t="shared" si="49"/>
        <v>0</v>
      </c>
      <c r="AB63" s="160"/>
      <c r="AC63" s="161"/>
      <c r="AD63" s="156">
        <f t="shared" si="50"/>
        <v>0</v>
      </c>
      <c r="AE63" s="160"/>
      <c r="AF63" s="161"/>
      <c r="AG63" s="156">
        <f t="shared" si="51"/>
        <v>0</v>
      </c>
      <c r="AH63" s="160"/>
      <c r="AI63" s="161"/>
      <c r="AJ63" s="156">
        <f t="shared" si="52"/>
        <v>0</v>
      </c>
      <c r="AK63" s="160"/>
      <c r="AL63" s="161"/>
      <c r="AM63" s="156">
        <f t="shared" si="53"/>
        <v>0</v>
      </c>
      <c r="AN63" s="160"/>
      <c r="AO63" s="161"/>
      <c r="AP63" s="156">
        <f t="shared" si="54"/>
        <v>0</v>
      </c>
      <c r="AQ63" s="160"/>
      <c r="AR63" s="161"/>
      <c r="AS63" s="156">
        <f t="shared" si="55"/>
        <v>0</v>
      </c>
      <c r="AT63" s="160"/>
      <c r="AU63" s="161"/>
      <c r="AV63" s="156">
        <f t="shared" si="56"/>
        <v>0</v>
      </c>
      <c r="AW63" s="160"/>
      <c r="AX63" s="161"/>
      <c r="AY63" s="156">
        <f t="shared" si="57"/>
        <v>0</v>
      </c>
      <c r="AZ63" s="160"/>
      <c r="BA63" s="161"/>
      <c r="BB63" s="156">
        <f t="shared" si="58"/>
        <v>0</v>
      </c>
      <c r="BC63" s="160"/>
      <c r="BD63" s="161"/>
      <c r="BE63" s="156">
        <f t="shared" si="59"/>
        <v>0</v>
      </c>
      <c r="BF63" s="160"/>
      <c r="BG63" s="161"/>
      <c r="BH63" s="156">
        <f t="shared" si="60"/>
        <v>0</v>
      </c>
      <c r="BI63" s="160"/>
      <c r="BJ63" s="161"/>
      <c r="BK63" s="156">
        <f t="shared" si="61"/>
        <v>0</v>
      </c>
      <c r="BL63" s="160"/>
      <c r="BM63" s="161"/>
      <c r="BN63" s="156">
        <f t="shared" si="62"/>
        <v>0</v>
      </c>
      <c r="BO63" s="160"/>
      <c r="BP63" s="161"/>
      <c r="BQ63" s="156">
        <f t="shared" si="63"/>
        <v>0</v>
      </c>
      <c r="BR63" s="160"/>
      <c r="BS63" s="161"/>
    </row>
    <row r="64" spans="1:71" ht="15" customHeight="1">
      <c r="A64" s="167" t="s">
        <v>53</v>
      </c>
      <c r="B64" s="158" t="s">
        <v>151</v>
      </c>
      <c r="C64" s="245"/>
      <c r="D64" s="253">
        <f t="shared" si="64"/>
        <v>0</v>
      </c>
      <c r="E64" s="253">
        <f t="shared" si="65"/>
        <v>0</v>
      </c>
      <c r="F64" s="156">
        <v>0</v>
      </c>
      <c r="G64" s="160"/>
      <c r="H64" s="161"/>
      <c r="I64" s="156">
        <f t="shared" si="43"/>
        <v>0</v>
      </c>
      <c r="J64" s="160"/>
      <c r="K64" s="161"/>
      <c r="L64" s="156">
        <f t="shared" si="44"/>
        <v>0</v>
      </c>
      <c r="M64" s="160"/>
      <c r="N64" s="161"/>
      <c r="O64" s="156">
        <f t="shared" si="45"/>
        <v>0</v>
      </c>
      <c r="P64" s="160"/>
      <c r="Q64" s="161"/>
      <c r="R64" s="156">
        <f t="shared" si="46"/>
        <v>0</v>
      </c>
      <c r="S64" s="160"/>
      <c r="T64" s="161"/>
      <c r="U64" s="156">
        <f t="shared" si="47"/>
        <v>0</v>
      </c>
      <c r="V64" s="160"/>
      <c r="W64" s="161"/>
      <c r="X64" s="156">
        <f t="shared" si="48"/>
        <v>0</v>
      </c>
      <c r="Y64" s="160"/>
      <c r="Z64" s="161"/>
      <c r="AA64" s="156">
        <f t="shared" si="49"/>
        <v>0</v>
      </c>
      <c r="AB64" s="160"/>
      <c r="AC64" s="161"/>
      <c r="AD64" s="156">
        <f t="shared" si="50"/>
        <v>0</v>
      </c>
      <c r="AE64" s="160"/>
      <c r="AF64" s="161"/>
      <c r="AG64" s="156">
        <f t="shared" si="51"/>
        <v>0</v>
      </c>
      <c r="AH64" s="160"/>
      <c r="AI64" s="161"/>
      <c r="AJ64" s="156">
        <f t="shared" si="52"/>
        <v>0</v>
      </c>
      <c r="AK64" s="160"/>
      <c r="AL64" s="161"/>
      <c r="AM64" s="156">
        <f t="shared" si="53"/>
        <v>0</v>
      </c>
      <c r="AN64" s="160"/>
      <c r="AO64" s="161"/>
      <c r="AP64" s="156">
        <f t="shared" si="54"/>
        <v>0</v>
      </c>
      <c r="AQ64" s="160"/>
      <c r="AR64" s="161"/>
      <c r="AS64" s="156">
        <f t="shared" si="55"/>
        <v>0</v>
      </c>
      <c r="AT64" s="160"/>
      <c r="AU64" s="161"/>
      <c r="AV64" s="156">
        <f t="shared" si="56"/>
        <v>0</v>
      </c>
      <c r="AW64" s="160"/>
      <c r="AX64" s="161"/>
      <c r="AY64" s="156">
        <f t="shared" si="57"/>
        <v>0</v>
      </c>
      <c r="AZ64" s="160"/>
      <c r="BA64" s="161"/>
      <c r="BB64" s="156">
        <f t="shared" si="58"/>
        <v>0</v>
      </c>
      <c r="BC64" s="160"/>
      <c r="BD64" s="161"/>
      <c r="BE64" s="156">
        <f t="shared" si="59"/>
        <v>0</v>
      </c>
      <c r="BF64" s="160"/>
      <c r="BG64" s="161"/>
      <c r="BH64" s="156">
        <f t="shared" si="60"/>
        <v>0</v>
      </c>
      <c r="BI64" s="160"/>
      <c r="BJ64" s="161"/>
      <c r="BK64" s="156">
        <f t="shared" si="61"/>
        <v>0</v>
      </c>
      <c r="BL64" s="160"/>
      <c r="BM64" s="161"/>
      <c r="BN64" s="156">
        <f t="shared" si="62"/>
        <v>0</v>
      </c>
      <c r="BO64" s="160"/>
      <c r="BP64" s="161"/>
      <c r="BQ64" s="156">
        <f t="shared" si="63"/>
        <v>0</v>
      </c>
      <c r="BR64" s="160"/>
      <c r="BS64" s="161"/>
    </row>
    <row r="65" spans="1:71" ht="15" customHeight="1">
      <c r="A65" s="167" t="s">
        <v>54</v>
      </c>
      <c r="B65" s="158" t="s">
        <v>152</v>
      </c>
      <c r="C65" s="245">
        <f>+D65+E65</f>
        <v>37320.5</v>
      </c>
      <c r="D65" s="253">
        <f>37320.5+0.7</f>
        <v>37321.2</v>
      </c>
      <c r="E65" s="253">
        <f t="shared" si="65"/>
        <v>-0.6999999999970896</v>
      </c>
      <c r="F65" s="156">
        <v>37320.5</v>
      </c>
      <c r="G65" s="160"/>
      <c r="H65" s="161"/>
      <c r="I65" s="156">
        <f t="shared" si="43"/>
        <v>0</v>
      </c>
      <c r="J65" s="160"/>
      <c r="K65" s="161"/>
      <c r="L65" s="156">
        <f t="shared" si="44"/>
        <v>0</v>
      </c>
      <c r="M65" s="160"/>
      <c r="N65" s="161"/>
      <c r="O65" s="156">
        <f t="shared" si="45"/>
        <v>0</v>
      </c>
      <c r="P65" s="160"/>
      <c r="Q65" s="161"/>
      <c r="R65" s="156">
        <f t="shared" si="46"/>
        <v>0</v>
      </c>
      <c r="S65" s="160"/>
      <c r="T65" s="161"/>
      <c r="U65" s="156">
        <f t="shared" si="47"/>
        <v>0</v>
      </c>
      <c r="V65" s="160"/>
      <c r="W65" s="161"/>
      <c r="X65" s="156">
        <f t="shared" si="48"/>
        <v>0</v>
      </c>
      <c r="Y65" s="160"/>
      <c r="Z65" s="161"/>
      <c r="AA65" s="156">
        <f t="shared" si="49"/>
        <v>0</v>
      </c>
      <c r="AB65" s="160"/>
      <c r="AC65" s="161"/>
      <c r="AD65" s="156">
        <f t="shared" si="50"/>
        <v>0</v>
      </c>
      <c r="AE65" s="160"/>
      <c r="AF65" s="161"/>
      <c r="AG65" s="156">
        <f t="shared" si="51"/>
        <v>0</v>
      </c>
      <c r="AH65" s="160"/>
      <c r="AI65" s="161"/>
      <c r="AJ65" s="156">
        <f t="shared" si="52"/>
        <v>0</v>
      </c>
      <c r="AK65" s="160"/>
      <c r="AL65" s="161"/>
      <c r="AM65" s="156">
        <f t="shared" si="53"/>
        <v>0</v>
      </c>
      <c r="AN65" s="160"/>
      <c r="AO65" s="161"/>
      <c r="AP65" s="156">
        <f t="shared" si="54"/>
        <v>0</v>
      </c>
      <c r="AQ65" s="160"/>
      <c r="AR65" s="161"/>
      <c r="AS65" s="156">
        <f t="shared" si="55"/>
        <v>0</v>
      </c>
      <c r="AT65" s="160"/>
      <c r="AU65" s="161"/>
      <c r="AV65" s="156">
        <f t="shared" si="56"/>
        <v>0</v>
      </c>
      <c r="AW65" s="160"/>
      <c r="AX65" s="161"/>
      <c r="AY65" s="156">
        <f t="shared" si="57"/>
        <v>0</v>
      </c>
      <c r="AZ65" s="160"/>
      <c r="BA65" s="161"/>
      <c r="BB65" s="156">
        <f t="shared" si="58"/>
        <v>0</v>
      </c>
      <c r="BC65" s="160"/>
      <c r="BD65" s="161"/>
      <c r="BE65" s="156">
        <f t="shared" si="59"/>
        <v>0</v>
      </c>
      <c r="BF65" s="160"/>
      <c r="BG65" s="161"/>
      <c r="BH65" s="156">
        <f t="shared" si="60"/>
        <v>0</v>
      </c>
      <c r="BI65" s="160"/>
      <c r="BJ65" s="161"/>
      <c r="BK65" s="156">
        <f t="shared" si="61"/>
        <v>0</v>
      </c>
      <c r="BL65" s="160"/>
      <c r="BM65" s="161"/>
      <c r="BN65" s="156">
        <f t="shared" si="62"/>
        <v>0</v>
      </c>
      <c r="BO65" s="160"/>
      <c r="BP65" s="161"/>
      <c r="BQ65" s="156">
        <f t="shared" si="63"/>
        <v>0</v>
      </c>
      <c r="BR65" s="160"/>
      <c r="BS65" s="161"/>
    </row>
    <row r="66" spans="1:71" ht="18.75" customHeight="1">
      <c r="A66" s="167" t="s">
        <v>55</v>
      </c>
      <c r="B66" s="164" t="s">
        <v>153</v>
      </c>
      <c r="C66" s="245"/>
      <c r="D66" s="253">
        <f t="shared" si="64"/>
        <v>0</v>
      </c>
      <c r="E66" s="253">
        <f t="shared" si="65"/>
        <v>0</v>
      </c>
      <c r="F66" s="156">
        <v>0</v>
      </c>
      <c r="G66" s="160"/>
      <c r="H66" s="161"/>
      <c r="I66" s="156">
        <f t="shared" si="43"/>
        <v>0</v>
      </c>
      <c r="J66" s="160"/>
      <c r="K66" s="161"/>
      <c r="L66" s="156">
        <f t="shared" si="44"/>
        <v>0</v>
      </c>
      <c r="M66" s="160"/>
      <c r="N66" s="161"/>
      <c r="O66" s="156">
        <f t="shared" si="45"/>
        <v>0</v>
      </c>
      <c r="P66" s="160"/>
      <c r="Q66" s="161"/>
      <c r="R66" s="156">
        <f t="shared" si="46"/>
        <v>0</v>
      </c>
      <c r="S66" s="160"/>
      <c r="T66" s="161"/>
      <c r="U66" s="156">
        <f t="shared" si="47"/>
        <v>0</v>
      </c>
      <c r="V66" s="160"/>
      <c r="W66" s="161"/>
      <c r="X66" s="156">
        <f t="shared" si="48"/>
        <v>0</v>
      </c>
      <c r="Y66" s="160"/>
      <c r="Z66" s="161"/>
      <c r="AA66" s="156">
        <f t="shared" si="49"/>
        <v>0</v>
      </c>
      <c r="AB66" s="160"/>
      <c r="AC66" s="161"/>
      <c r="AD66" s="156">
        <f t="shared" si="50"/>
        <v>0</v>
      </c>
      <c r="AE66" s="160"/>
      <c r="AF66" s="161"/>
      <c r="AG66" s="156">
        <f t="shared" si="51"/>
        <v>0</v>
      </c>
      <c r="AH66" s="160"/>
      <c r="AI66" s="161"/>
      <c r="AJ66" s="156">
        <f t="shared" si="52"/>
        <v>0</v>
      </c>
      <c r="AK66" s="160"/>
      <c r="AL66" s="161"/>
      <c r="AM66" s="156">
        <f t="shared" si="53"/>
        <v>0</v>
      </c>
      <c r="AN66" s="160"/>
      <c r="AO66" s="161"/>
      <c r="AP66" s="156">
        <f t="shared" si="54"/>
        <v>0</v>
      </c>
      <c r="AQ66" s="160"/>
      <c r="AR66" s="161"/>
      <c r="AS66" s="156">
        <f t="shared" si="55"/>
        <v>0</v>
      </c>
      <c r="AT66" s="160"/>
      <c r="AU66" s="161"/>
      <c r="AV66" s="156">
        <f t="shared" si="56"/>
        <v>0</v>
      </c>
      <c r="AW66" s="160"/>
      <c r="AX66" s="161"/>
      <c r="AY66" s="156">
        <f t="shared" si="57"/>
        <v>0</v>
      </c>
      <c r="AZ66" s="160"/>
      <c r="BA66" s="161"/>
      <c r="BB66" s="156">
        <f t="shared" si="58"/>
        <v>0</v>
      </c>
      <c r="BC66" s="160"/>
      <c r="BD66" s="161"/>
      <c r="BE66" s="156">
        <f t="shared" si="59"/>
        <v>0</v>
      </c>
      <c r="BF66" s="160"/>
      <c r="BG66" s="161"/>
      <c r="BH66" s="156">
        <f t="shared" si="60"/>
        <v>0</v>
      </c>
      <c r="BI66" s="160"/>
      <c r="BJ66" s="161"/>
      <c r="BK66" s="156">
        <f t="shared" si="61"/>
        <v>0</v>
      </c>
      <c r="BL66" s="160"/>
      <c r="BM66" s="161"/>
      <c r="BN66" s="156">
        <f t="shared" si="62"/>
        <v>0</v>
      </c>
      <c r="BO66" s="160"/>
      <c r="BP66" s="161"/>
      <c r="BQ66" s="156">
        <f t="shared" si="63"/>
        <v>0</v>
      </c>
      <c r="BR66" s="160"/>
      <c r="BS66" s="161"/>
    </row>
    <row r="67" spans="1:71" ht="14.25" customHeight="1">
      <c r="A67" s="167" t="s">
        <v>56</v>
      </c>
      <c r="B67" s="164" t="s">
        <v>154</v>
      </c>
      <c r="C67" s="245">
        <f>+D67+E67</f>
        <v>5376</v>
      </c>
      <c r="D67" s="253"/>
      <c r="E67" s="253">
        <v>5376</v>
      </c>
      <c r="F67" s="156">
        <v>5376</v>
      </c>
      <c r="G67" s="160"/>
      <c r="H67" s="161"/>
      <c r="I67" s="156">
        <f t="shared" si="43"/>
        <v>0</v>
      </c>
      <c r="J67" s="160"/>
      <c r="K67" s="161"/>
      <c r="L67" s="156">
        <f t="shared" si="44"/>
        <v>0</v>
      </c>
      <c r="M67" s="160"/>
      <c r="N67" s="161"/>
      <c r="O67" s="156">
        <f t="shared" si="45"/>
        <v>0</v>
      </c>
      <c r="P67" s="160"/>
      <c r="Q67" s="161"/>
      <c r="R67" s="156">
        <f t="shared" si="46"/>
        <v>0</v>
      </c>
      <c r="S67" s="160"/>
      <c r="T67" s="161"/>
      <c r="U67" s="156">
        <f t="shared" si="47"/>
        <v>0</v>
      </c>
      <c r="V67" s="160"/>
      <c r="W67" s="161"/>
      <c r="X67" s="156">
        <f t="shared" si="48"/>
        <v>0</v>
      </c>
      <c r="Y67" s="160"/>
      <c r="Z67" s="161"/>
      <c r="AA67" s="156">
        <f t="shared" si="49"/>
        <v>0</v>
      </c>
      <c r="AB67" s="160"/>
      <c r="AC67" s="161"/>
      <c r="AD67" s="156">
        <f t="shared" si="50"/>
        <v>0</v>
      </c>
      <c r="AE67" s="160"/>
      <c r="AF67" s="161"/>
      <c r="AG67" s="156">
        <f t="shared" si="51"/>
        <v>0</v>
      </c>
      <c r="AH67" s="160"/>
      <c r="AI67" s="161"/>
      <c r="AJ67" s="156">
        <f t="shared" si="52"/>
        <v>0</v>
      </c>
      <c r="AK67" s="160"/>
      <c r="AL67" s="161"/>
      <c r="AM67" s="156">
        <f t="shared" si="53"/>
        <v>0</v>
      </c>
      <c r="AN67" s="160"/>
      <c r="AO67" s="161"/>
      <c r="AP67" s="156">
        <f t="shared" si="54"/>
        <v>0</v>
      </c>
      <c r="AQ67" s="160"/>
      <c r="AR67" s="161"/>
      <c r="AS67" s="156">
        <f t="shared" si="55"/>
        <v>0</v>
      </c>
      <c r="AT67" s="160"/>
      <c r="AU67" s="161"/>
      <c r="AV67" s="156">
        <f t="shared" si="56"/>
        <v>0</v>
      </c>
      <c r="AW67" s="160"/>
      <c r="AX67" s="161"/>
      <c r="AY67" s="156">
        <f t="shared" si="57"/>
        <v>0</v>
      </c>
      <c r="AZ67" s="160"/>
      <c r="BA67" s="161"/>
      <c r="BB67" s="156">
        <f t="shared" si="58"/>
        <v>0</v>
      </c>
      <c r="BC67" s="160"/>
      <c r="BD67" s="161"/>
      <c r="BE67" s="156">
        <f t="shared" si="59"/>
        <v>0</v>
      </c>
      <c r="BF67" s="160"/>
      <c r="BG67" s="161"/>
      <c r="BH67" s="156">
        <f t="shared" si="60"/>
        <v>0</v>
      </c>
      <c r="BI67" s="160"/>
      <c r="BJ67" s="161"/>
      <c r="BK67" s="156">
        <f t="shared" si="61"/>
        <v>0</v>
      </c>
      <c r="BL67" s="160"/>
      <c r="BM67" s="161"/>
      <c r="BN67" s="156">
        <f t="shared" si="62"/>
        <v>0</v>
      </c>
      <c r="BO67" s="160"/>
      <c r="BP67" s="161"/>
      <c r="BQ67" s="156">
        <f t="shared" si="63"/>
        <v>0</v>
      </c>
      <c r="BR67" s="160"/>
      <c r="BS67" s="161"/>
    </row>
    <row r="68" spans="1:71" ht="15" customHeight="1">
      <c r="A68" s="167" t="s">
        <v>57</v>
      </c>
      <c r="B68" s="158" t="s">
        <v>155</v>
      </c>
      <c r="C68" s="245">
        <f>+D68+E68</f>
        <v>10452</v>
      </c>
      <c r="D68" s="270">
        <f t="shared" si="64"/>
        <v>9856.235999999999</v>
      </c>
      <c r="E68" s="270">
        <f t="shared" si="65"/>
        <v>595.764000000001</v>
      </c>
      <c r="F68" s="156">
        <v>10452</v>
      </c>
      <c r="G68" s="160"/>
      <c r="H68" s="161"/>
      <c r="I68" s="156">
        <f t="shared" si="43"/>
        <v>0</v>
      </c>
      <c r="J68" s="160"/>
      <c r="K68" s="161"/>
      <c r="L68" s="156">
        <f t="shared" si="44"/>
        <v>0</v>
      </c>
      <c r="M68" s="160"/>
      <c r="N68" s="161"/>
      <c r="O68" s="156">
        <f t="shared" si="45"/>
        <v>0</v>
      </c>
      <c r="P68" s="160"/>
      <c r="Q68" s="161"/>
      <c r="R68" s="156">
        <f t="shared" si="46"/>
        <v>0</v>
      </c>
      <c r="S68" s="160"/>
      <c r="T68" s="161"/>
      <c r="U68" s="156">
        <f t="shared" si="47"/>
        <v>0</v>
      </c>
      <c r="V68" s="160"/>
      <c r="W68" s="161"/>
      <c r="X68" s="156">
        <f t="shared" si="48"/>
        <v>0</v>
      </c>
      <c r="Y68" s="160"/>
      <c r="Z68" s="161"/>
      <c r="AA68" s="156">
        <f t="shared" si="49"/>
        <v>0</v>
      </c>
      <c r="AB68" s="160"/>
      <c r="AC68" s="161"/>
      <c r="AD68" s="156">
        <f t="shared" si="50"/>
        <v>0</v>
      </c>
      <c r="AE68" s="160"/>
      <c r="AF68" s="161"/>
      <c r="AG68" s="156">
        <f t="shared" si="51"/>
        <v>0</v>
      </c>
      <c r="AH68" s="160"/>
      <c r="AI68" s="161"/>
      <c r="AJ68" s="156">
        <f t="shared" si="52"/>
        <v>0</v>
      </c>
      <c r="AK68" s="160"/>
      <c r="AL68" s="161"/>
      <c r="AM68" s="156">
        <f t="shared" si="53"/>
        <v>0</v>
      </c>
      <c r="AN68" s="160"/>
      <c r="AO68" s="161"/>
      <c r="AP68" s="156">
        <f t="shared" si="54"/>
        <v>0</v>
      </c>
      <c r="AQ68" s="160"/>
      <c r="AR68" s="161"/>
      <c r="AS68" s="156">
        <f t="shared" si="55"/>
        <v>0</v>
      </c>
      <c r="AT68" s="160"/>
      <c r="AU68" s="161"/>
      <c r="AV68" s="156">
        <f t="shared" si="56"/>
        <v>0</v>
      </c>
      <c r="AW68" s="160"/>
      <c r="AX68" s="161"/>
      <c r="AY68" s="156">
        <f t="shared" si="57"/>
        <v>0</v>
      </c>
      <c r="AZ68" s="160"/>
      <c r="BA68" s="161"/>
      <c r="BB68" s="156">
        <f t="shared" si="58"/>
        <v>0</v>
      </c>
      <c r="BC68" s="160"/>
      <c r="BD68" s="161"/>
      <c r="BE68" s="156">
        <f t="shared" si="59"/>
        <v>0</v>
      </c>
      <c r="BF68" s="160"/>
      <c r="BG68" s="161"/>
      <c r="BH68" s="156">
        <f t="shared" si="60"/>
        <v>0</v>
      </c>
      <c r="BI68" s="160"/>
      <c r="BJ68" s="161"/>
      <c r="BK68" s="156">
        <f t="shared" si="61"/>
        <v>0</v>
      </c>
      <c r="BL68" s="160"/>
      <c r="BM68" s="161"/>
      <c r="BN68" s="156">
        <f t="shared" si="62"/>
        <v>0</v>
      </c>
      <c r="BO68" s="160"/>
      <c r="BP68" s="161"/>
      <c r="BQ68" s="156">
        <f t="shared" si="63"/>
        <v>0</v>
      </c>
      <c r="BR68" s="160"/>
      <c r="BS68" s="161"/>
    </row>
    <row r="69" spans="1:71" ht="18" customHeight="1">
      <c r="A69" s="167" t="s">
        <v>58</v>
      </c>
      <c r="B69" s="164" t="s">
        <v>156</v>
      </c>
      <c r="C69" s="245"/>
      <c r="D69" s="253">
        <f t="shared" si="64"/>
        <v>0</v>
      </c>
      <c r="E69" s="253">
        <f t="shared" si="65"/>
        <v>0</v>
      </c>
      <c r="F69" s="156">
        <v>0</v>
      </c>
      <c r="G69" s="160"/>
      <c r="H69" s="161"/>
      <c r="I69" s="156">
        <f t="shared" si="43"/>
        <v>0</v>
      </c>
      <c r="J69" s="160"/>
      <c r="K69" s="161"/>
      <c r="L69" s="156">
        <f t="shared" si="44"/>
        <v>0</v>
      </c>
      <c r="M69" s="160"/>
      <c r="N69" s="161"/>
      <c r="O69" s="156">
        <f t="shared" si="45"/>
        <v>0</v>
      </c>
      <c r="P69" s="160"/>
      <c r="Q69" s="161"/>
      <c r="R69" s="156">
        <f t="shared" si="46"/>
        <v>0</v>
      </c>
      <c r="S69" s="160"/>
      <c r="T69" s="161"/>
      <c r="U69" s="156">
        <f t="shared" si="47"/>
        <v>0</v>
      </c>
      <c r="V69" s="160"/>
      <c r="W69" s="161"/>
      <c r="X69" s="156">
        <f t="shared" si="48"/>
        <v>0</v>
      </c>
      <c r="Y69" s="160"/>
      <c r="Z69" s="161"/>
      <c r="AA69" s="156">
        <f t="shared" si="49"/>
        <v>0</v>
      </c>
      <c r="AB69" s="160"/>
      <c r="AC69" s="161"/>
      <c r="AD69" s="156">
        <f t="shared" si="50"/>
        <v>0</v>
      </c>
      <c r="AE69" s="160"/>
      <c r="AF69" s="161"/>
      <c r="AG69" s="156">
        <f t="shared" si="51"/>
        <v>0</v>
      </c>
      <c r="AH69" s="160"/>
      <c r="AI69" s="161"/>
      <c r="AJ69" s="156">
        <f t="shared" si="52"/>
        <v>0</v>
      </c>
      <c r="AK69" s="160"/>
      <c r="AL69" s="161"/>
      <c r="AM69" s="156">
        <f t="shared" si="53"/>
        <v>0</v>
      </c>
      <c r="AN69" s="160"/>
      <c r="AO69" s="161"/>
      <c r="AP69" s="156">
        <f t="shared" si="54"/>
        <v>0</v>
      </c>
      <c r="AQ69" s="160"/>
      <c r="AR69" s="161"/>
      <c r="AS69" s="156">
        <f t="shared" si="55"/>
        <v>0</v>
      </c>
      <c r="AT69" s="160"/>
      <c r="AU69" s="161"/>
      <c r="AV69" s="156">
        <f t="shared" si="56"/>
        <v>0</v>
      </c>
      <c r="AW69" s="160"/>
      <c r="AX69" s="161"/>
      <c r="AY69" s="156">
        <f t="shared" si="57"/>
        <v>0</v>
      </c>
      <c r="AZ69" s="160"/>
      <c r="BA69" s="161"/>
      <c r="BB69" s="156">
        <f t="shared" si="58"/>
        <v>0</v>
      </c>
      <c r="BC69" s="160"/>
      <c r="BD69" s="161"/>
      <c r="BE69" s="156">
        <f t="shared" si="59"/>
        <v>0</v>
      </c>
      <c r="BF69" s="160"/>
      <c r="BG69" s="161"/>
      <c r="BH69" s="156">
        <f t="shared" si="60"/>
        <v>0</v>
      </c>
      <c r="BI69" s="160"/>
      <c r="BJ69" s="161"/>
      <c r="BK69" s="156">
        <f t="shared" si="61"/>
        <v>0</v>
      </c>
      <c r="BL69" s="160"/>
      <c r="BM69" s="161"/>
      <c r="BN69" s="156">
        <f t="shared" si="62"/>
        <v>0</v>
      </c>
      <c r="BO69" s="160"/>
      <c r="BP69" s="161"/>
      <c r="BQ69" s="156">
        <f t="shared" si="63"/>
        <v>0</v>
      </c>
      <c r="BR69" s="160"/>
      <c r="BS69" s="161"/>
    </row>
    <row r="70" spans="1:71" ht="15" customHeight="1">
      <c r="A70" s="167" t="s">
        <v>59</v>
      </c>
      <c r="B70" s="158" t="s">
        <v>157</v>
      </c>
      <c r="C70" s="245"/>
      <c r="D70" s="253">
        <f t="shared" si="64"/>
        <v>0</v>
      </c>
      <c r="E70" s="253">
        <f t="shared" si="65"/>
        <v>0</v>
      </c>
      <c r="F70" s="156">
        <v>0</v>
      </c>
      <c r="G70" s="160"/>
      <c r="H70" s="161"/>
      <c r="I70" s="156">
        <f t="shared" si="43"/>
        <v>0</v>
      </c>
      <c r="J70" s="160"/>
      <c r="K70" s="161"/>
      <c r="L70" s="156">
        <f t="shared" si="44"/>
        <v>0</v>
      </c>
      <c r="M70" s="160"/>
      <c r="N70" s="161"/>
      <c r="O70" s="156">
        <f t="shared" si="45"/>
        <v>0</v>
      </c>
      <c r="P70" s="160"/>
      <c r="Q70" s="161"/>
      <c r="R70" s="156">
        <f t="shared" si="46"/>
        <v>0</v>
      </c>
      <c r="S70" s="160"/>
      <c r="T70" s="161"/>
      <c r="U70" s="156">
        <f t="shared" si="47"/>
        <v>0</v>
      </c>
      <c r="V70" s="160"/>
      <c r="W70" s="161"/>
      <c r="X70" s="156">
        <f t="shared" si="48"/>
        <v>0</v>
      </c>
      <c r="Y70" s="160"/>
      <c r="Z70" s="161"/>
      <c r="AA70" s="156">
        <f t="shared" si="49"/>
        <v>0</v>
      </c>
      <c r="AB70" s="160"/>
      <c r="AC70" s="161"/>
      <c r="AD70" s="156">
        <f t="shared" si="50"/>
        <v>0</v>
      </c>
      <c r="AE70" s="160"/>
      <c r="AF70" s="161"/>
      <c r="AG70" s="156">
        <f t="shared" si="51"/>
        <v>0</v>
      </c>
      <c r="AH70" s="160"/>
      <c r="AI70" s="161"/>
      <c r="AJ70" s="156">
        <f t="shared" si="52"/>
        <v>0</v>
      </c>
      <c r="AK70" s="160"/>
      <c r="AL70" s="161"/>
      <c r="AM70" s="156">
        <f t="shared" si="53"/>
        <v>0</v>
      </c>
      <c r="AN70" s="160"/>
      <c r="AO70" s="161"/>
      <c r="AP70" s="156">
        <f t="shared" si="54"/>
        <v>0</v>
      </c>
      <c r="AQ70" s="160"/>
      <c r="AR70" s="161"/>
      <c r="AS70" s="156">
        <f t="shared" si="55"/>
        <v>0</v>
      </c>
      <c r="AT70" s="160"/>
      <c r="AU70" s="161"/>
      <c r="AV70" s="156">
        <f t="shared" si="56"/>
        <v>0</v>
      </c>
      <c r="AW70" s="160"/>
      <c r="AX70" s="161"/>
      <c r="AY70" s="156">
        <f t="shared" si="57"/>
        <v>0</v>
      </c>
      <c r="AZ70" s="160"/>
      <c r="BA70" s="161"/>
      <c r="BB70" s="156">
        <f t="shared" si="58"/>
        <v>0</v>
      </c>
      <c r="BC70" s="160"/>
      <c r="BD70" s="161"/>
      <c r="BE70" s="156">
        <f t="shared" si="59"/>
        <v>0</v>
      </c>
      <c r="BF70" s="160"/>
      <c r="BG70" s="161"/>
      <c r="BH70" s="156">
        <f t="shared" si="60"/>
        <v>0</v>
      </c>
      <c r="BI70" s="160"/>
      <c r="BJ70" s="161"/>
      <c r="BK70" s="156">
        <f t="shared" si="61"/>
        <v>0</v>
      </c>
      <c r="BL70" s="160"/>
      <c r="BM70" s="161"/>
      <c r="BN70" s="156">
        <f t="shared" si="62"/>
        <v>0</v>
      </c>
      <c r="BO70" s="160"/>
      <c r="BP70" s="161"/>
      <c r="BQ70" s="156">
        <f t="shared" si="63"/>
        <v>0</v>
      </c>
      <c r="BR70" s="160"/>
      <c r="BS70" s="161"/>
    </row>
    <row r="71" spans="1:71" ht="15" customHeight="1">
      <c r="A71" s="167" t="s">
        <v>60</v>
      </c>
      <c r="B71" s="158" t="s">
        <v>158</v>
      </c>
      <c r="C71" s="245">
        <f aca="true" t="shared" si="67" ref="C71:C76">+D71+E71</f>
        <v>9528</v>
      </c>
      <c r="D71" s="253">
        <v>6438</v>
      </c>
      <c r="E71" s="253">
        <v>3090</v>
      </c>
      <c r="F71" s="156">
        <v>9528</v>
      </c>
      <c r="G71" s="160"/>
      <c r="H71" s="161"/>
      <c r="I71" s="156">
        <f t="shared" si="43"/>
        <v>0</v>
      </c>
      <c r="J71" s="160"/>
      <c r="K71" s="161"/>
      <c r="L71" s="156">
        <f t="shared" si="44"/>
        <v>0</v>
      </c>
      <c r="M71" s="160"/>
      <c r="N71" s="161"/>
      <c r="O71" s="156">
        <f t="shared" si="45"/>
        <v>0</v>
      </c>
      <c r="P71" s="160"/>
      <c r="Q71" s="161"/>
      <c r="R71" s="156">
        <f t="shared" si="46"/>
        <v>0</v>
      </c>
      <c r="S71" s="160"/>
      <c r="T71" s="161"/>
      <c r="U71" s="156">
        <f t="shared" si="47"/>
        <v>0</v>
      </c>
      <c r="V71" s="160"/>
      <c r="W71" s="161"/>
      <c r="X71" s="156">
        <f t="shared" si="48"/>
        <v>0</v>
      </c>
      <c r="Y71" s="160"/>
      <c r="Z71" s="161"/>
      <c r="AA71" s="156">
        <f t="shared" si="49"/>
        <v>0</v>
      </c>
      <c r="AB71" s="160"/>
      <c r="AC71" s="161"/>
      <c r="AD71" s="156">
        <f t="shared" si="50"/>
        <v>0</v>
      </c>
      <c r="AE71" s="160"/>
      <c r="AF71" s="161"/>
      <c r="AG71" s="156">
        <f t="shared" si="51"/>
        <v>0</v>
      </c>
      <c r="AH71" s="160"/>
      <c r="AI71" s="161"/>
      <c r="AJ71" s="156">
        <f t="shared" si="52"/>
        <v>0</v>
      </c>
      <c r="AK71" s="160"/>
      <c r="AL71" s="161"/>
      <c r="AM71" s="156">
        <f t="shared" si="53"/>
        <v>0</v>
      </c>
      <c r="AN71" s="160"/>
      <c r="AO71" s="161"/>
      <c r="AP71" s="156">
        <f t="shared" si="54"/>
        <v>0</v>
      </c>
      <c r="AQ71" s="160"/>
      <c r="AR71" s="161"/>
      <c r="AS71" s="156">
        <f t="shared" si="55"/>
        <v>0</v>
      </c>
      <c r="AT71" s="160"/>
      <c r="AU71" s="161"/>
      <c r="AV71" s="156">
        <f t="shared" si="56"/>
        <v>0</v>
      </c>
      <c r="AW71" s="160"/>
      <c r="AX71" s="161"/>
      <c r="AY71" s="156">
        <f t="shared" si="57"/>
        <v>0</v>
      </c>
      <c r="AZ71" s="160"/>
      <c r="BA71" s="161"/>
      <c r="BB71" s="156">
        <f t="shared" si="58"/>
        <v>0</v>
      </c>
      <c r="BC71" s="160"/>
      <c r="BD71" s="161"/>
      <c r="BE71" s="156">
        <f t="shared" si="59"/>
        <v>0</v>
      </c>
      <c r="BF71" s="160"/>
      <c r="BG71" s="161"/>
      <c r="BH71" s="156">
        <f t="shared" si="60"/>
        <v>0</v>
      </c>
      <c r="BI71" s="160"/>
      <c r="BJ71" s="161"/>
      <c r="BK71" s="156">
        <f t="shared" si="61"/>
        <v>0</v>
      </c>
      <c r="BL71" s="160"/>
      <c r="BM71" s="161"/>
      <c r="BN71" s="156">
        <f t="shared" si="62"/>
        <v>0</v>
      </c>
      <c r="BO71" s="160"/>
      <c r="BP71" s="161"/>
      <c r="BQ71" s="156">
        <f t="shared" si="63"/>
        <v>0</v>
      </c>
      <c r="BR71" s="160"/>
      <c r="BS71" s="161"/>
    </row>
    <row r="72" spans="1:71" ht="15" customHeight="1">
      <c r="A72" s="167" t="s">
        <v>61</v>
      </c>
      <c r="B72" s="158" t="s">
        <v>159</v>
      </c>
      <c r="C72" s="245">
        <f t="shared" si="67"/>
        <v>0</v>
      </c>
      <c r="D72" s="253">
        <f t="shared" si="64"/>
        <v>0</v>
      </c>
      <c r="E72" s="253">
        <f t="shared" si="65"/>
        <v>0</v>
      </c>
      <c r="F72" s="156">
        <v>0</v>
      </c>
      <c r="G72" s="160"/>
      <c r="H72" s="161"/>
      <c r="I72" s="156">
        <f t="shared" si="43"/>
        <v>0</v>
      </c>
      <c r="J72" s="160"/>
      <c r="K72" s="161"/>
      <c r="L72" s="156">
        <f t="shared" si="44"/>
        <v>0</v>
      </c>
      <c r="M72" s="160"/>
      <c r="N72" s="161"/>
      <c r="O72" s="156">
        <f t="shared" si="45"/>
        <v>0</v>
      </c>
      <c r="P72" s="160"/>
      <c r="Q72" s="161"/>
      <c r="R72" s="156">
        <f t="shared" si="46"/>
        <v>0</v>
      </c>
      <c r="S72" s="160"/>
      <c r="T72" s="161"/>
      <c r="U72" s="156">
        <f t="shared" si="47"/>
        <v>0</v>
      </c>
      <c r="V72" s="160"/>
      <c r="W72" s="161"/>
      <c r="X72" s="156">
        <f t="shared" si="48"/>
        <v>0</v>
      </c>
      <c r="Y72" s="160"/>
      <c r="Z72" s="161"/>
      <c r="AA72" s="156">
        <f t="shared" si="49"/>
        <v>0</v>
      </c>
      <c r="AB72" s="160"/>
      <c r="AC72" s="161"/>
      <c r="AD72" s="156">
        <f t="shared" si="50"/>
        <v>0</v>
      </c>
      <c r="AE72" s="160"/>
      <c r="AF72" s="161"/>
      <c r="AG72" s="156">
        <f t="shared" si="51"/>
        <v>0</v>
      </c>
      <c r="AH72" s="160"/>
      <c r="AI72" s="161"/>
      <c r="AJ72" s="156">
        <f t="shared" si="52"/>
        <v>0</v>
      </c>
      <c r="AK72" s="160"/>
      <c r="AL72" s="161"/>
      <c r="AM72" s="156">
        <f t="shared" si="53"/>
        <v>0</v>
      </c>
      <c r="AN72" s="160"/>
      <c r="AO72" s="161"/>
      <c r="AP72" s="156">
        <f t="shared" si="54"/>
        <v>0</v>
      </c>
      <c r="AQ72" s="160"/>
      <c r="AR72" s="161"/>
      <c r="AS72" s="156">
        <f t="shared" si="55"/>
        <v>0</v>
      </c>
      <c r="AT72" s="160"/>
      <c r="AU72" s="161"/>
      <c r="AV72" s="156">
        <f t="shared" si="56"/>
        <v>0</v>
      </c>
      <c r="AW72" s="160"/>
      <c r="AX72" s="161"/>
      <c r="AY72" s="156">
        <f t="shared" si="57"/>
        <v>0</v>
      </c>
      <c r="AZ72" s="160"/>
      <c r="BA72" s="161"/>
      <c r="BB72" s="156">
        <f t="shared" si="58"/>
        <v>0</v>
      </c>
      <c r="BC72" s="160"/>
      <c r="BD72" s="161"/>
      <c r="BE72" s="156">
        <f t="shared" si="59"/>
        <v>0</v>
      </c>
      <c r="BF72" s="160"/>
      <c r="BG72" s="161"/>
      <c r="BH72" s="156">
        <f t="shared" si="60"/>
        <v>0</v>
      </c>
      <c r="BI72" s="160"/>
      <c r="BJ72" s="161"/>
      <c r="BK72" s="156">
        <f t="shared" si="61"/>
        <v>0</v>
      </c>
      <c r="BL72" s="160"/>
      <c r="BM72" s="161"/>
      <c r="BN72" s="156">
        <f t="shared" si="62"/>
        <v>0</v>
      </c>
      <c r="BO72" s="160"/>
      <c r="BP72" s="161"/>
      <c r="BQ72" s="156">
        <f t="shared" si="63"/>
        <v>0</v>
      </c>
      <c r="BR72" s="160"/>
      <c r="BS72" s="161"/>
    </row>
    <row r="73" spans="1:71" ht="15" customHeight="1">
      <c r="A73" s="167" t="s">
        <v>62</v>
      </c>
      <c r="B73" s="158" t="s">
        <v>160</v>
      </c>
      <c r="C73" s="245">
        <f t="shared" si="67"/>
        <v>2823.7</v>
      </c>
      <c r="D73" s="253">
        <v>2823.7</v>
      </c>
      <c r="E73" s="253">
        <f t="shared" si="65"/>
        <v>0</v>
      </c>
      <c r="F73" s="156">
        <v>2823.7</v>
      </c>
      <c r="G73" s="160"/>
      <c r="H73" s="161"/>
      <c r="I73" s="156">
        <f t="shared" si="43"/>
        <v>0</v>
      </c>
      <c r="J73" s="160"/>
      <c r="K73" s="161"/>
      <c r="L73" s="156">
        <f t="shared" si="44"/>
        <v>0</v>
      </c>
      <c r="M73" s="160"/>
      <c r="N73" s="161"/>
      <c r="O73" s="156">
        <f t="shared" si="45"/>
        <v>0</v>
      </c>
      <c r="P73" s="160"/>
      <c r="Q73" s="161"/>
      <c r="R73" s="156">
        <f t="shared" si="46"/>
        <v>0</v>
      </c>
      <c r="S73" s="160"/>
      <c r="T73" s="161"/>
      <c r="U73" s="156">
        <f t="shared" si="47"/>
        <v>0</v>
      </c>
      <c r="V73" s="160"/>
      <c r="W73" s="161"/>
      <c r="X73" s="156">
        <f t="shared" si="48"/>
        <v>0</v>
      </c>
      <c r="Y73" s="160"/>
      <c r="Z73" s="161"/>
      <c r="AA73" s="156">
        <f t="shared" si="49"/>
        <v>0</v>
      </c>
      <c r="AB73" s="160"/>
      <c r="AC73" s="161"/>
      <c r="AD73" s="156">
        <f t="shared" si="50"/>
        <v>0</v>
      </c>
      <c r="AE73" s="160"/>
      <c r="AF73" s="161"/>
      <c r="AG73" s="156">
        <f t="shared" si="51"/>
        <v>0</v>
      </c>
      <c r="AH73" s="160"/>
      <c r="AI73" s="161"/>
      <c r="AJ73" s="156">
        <f t="shared" si="52"/>
        <v>0</v>
      </c>
      <c r="AK73" s="160"/>
      <c r="AL73" s="161"/>
      <c r="AM73" s="156">
        <f t="shared" si="53"/>
        <v>0</v>
      </c>
      <c r="AN73" s="160"/>
      <c r="AO73" s="161"/>
      <c r="AP73" s="156">
        <f t="shared" si="54"/>
        <v>0</v>
      </c>
      <c r="AQ73" s="160"/>
      <c r="AR73" s="161"/>
      <c r="AS73" s="156">
        <f t="shared" si="55"/>
        <v>0</v>
      </c>
      <c r="AT73" s="160"/>
      <c r="AU73" s="161"/>
      <c r="AV73" s="156">
        <f t="shared" si="56"/>
        <v>0</v>
      </c>
      <c r="AW73" s="160"/>
      <c r="AX73" s="161"/>
      <c r="AY73" s="156">
        <f t="shared" si="57"/>
        <v>0</v>
      </c>
      <c r="AZ73" s="160"/>
      <c r="BA73" s="161"/>
      <c r="BB73" s="156">
        <f t="shared" si="58"/>
        <v>0</v>
      </c>
      <c r="BC73" s="160"/>
      <c r="BD73" s="161"/>
      <c r="BE73" s="156">
        <f t="shared" si="59"/>
        <v>0</v>
      </c>
      <c r="BF73" s="160"/>
      <c r="BG73" s="161"/>
      <c r="BH73" s="156">
        <f t="shared" si="60"/>
        <v>0</v>
      </c>
      <c r="BI73" s="160"/>
      <c r="BJ73" s="161"/>
      <c r="BK73" s="156">
        <f t="shared" si="61"/>
        <v>0</v>
      </c>
      <c r="BL73" s="160"/>
      <c r="BM73" s="161"/>
      <c r="BN73" s="156">
        <f t="shared" si="62"/>
        <v>0</v>
      </c>
      <c r="BO73" s="160"/>
      <c r="BP73" s="161"/>
      <c r="BQ73" s="156">
        <f t="shared" si="63"/>
        <v>0</v>
      </c>
      <c r="BR73" s="160"/>
      <c r="BS73" s="161"/>
    </row>
    <row r="74" spans="1:71" ht="14.25" customHeight="1">
      <c r="A74" s="167" t="s">
        <v>63</v>
      </c>
      <c r="B74" s="164" t="s">
        <v>161</v>
      </c>
      <c r="C74" s="245">
        <f t="shared" si="67"/>
        <v>13510.2</v>
      </c>
      <c r="D74" s="253">
        <v>13510.2</v>
      </c>
      <c r="E74" s="253">
        <f t="shared" si="65"/>
        <v>0</v>
      </c>
      <c r="F74" s="156">
        <v>13510.2</v>
      </c>
      <c r="G74" s="160"/>
      <c r="H74" s="161"/>
      <c r="I74" s="156">
        <f t="shared" si="43"/>
        <v>0</v>
      </c>
      <c r="J74" s="160"/>
      <c r="K74" s="161"/>
      <c r="L74" s="156">
        <f t="shared" si="44"/>
        <v>0</v>
      </c>
      <c r="M74" s="160"/>
      <c r="N74" s="161"/>
      <c r="O74" s="156">
        <f t="shared" si="45"/>
        <v>0</v>
      </c>
      <c r="P74" s="160"/>
      <c r="Q74" s="161"/>
      <c r="R74" s="156">
        <f t="shared" si="46"/>
        <v>0</v>
      </c>
      <c r="S74" s="160"/>
      <c r="T74" s="161"/>
      <c r="U74" s="156">
        <f t="shared" si="47"/>
        <v>0</v>
      </c>
      <c r="V74" s="160"/>
      <c r="W74" s="161"/>
      <c r="X74" s="156">
        <f t="shared" si="48"/>
        <v>0</v>
      </c>
      <c r="Y74" s="160"/>
      <c r="Z74" s="161"/>
      <c r="AA74" s="156">
        <f t="shared" si="49"/>
        <v>0</v>
      </c>
      <c r="AB74" s="160"/>
      <c r="AC74" s="161"/>
      <c r="AD74" s="156">
        <f t="shared" si="50"/>
        <v>0</v>
      </c>
      <c r="AE74" s="160"/>
      <c r="AF74" s="161"/>
      <c r="AG74" s="156">
        <f t="shared" si="51"/>
        <v>0</v>
      </c>
      <c r="AH74" s="160"/>
      <c r="AI74" s="161"/>
      <c r="AJ74" s="156">
        <f t="shared" si="52"/>
        <v>0</v>
      </c>
      <c r="AK74" s="160"/>
      <c r="AL74" s="161"/>
      <c r="AM74" s="156">
        <f t="shared" si="53"/>
        <v>0</v>
      </c>
      <c r="AN74" s="160"/>
      <c r="AO74" s="161"/>
      <c r="AP74" s="156">
        <f t="shared" si="54"/>
        <v>0</v>
      </c>
      <c r="AQ74" s="160"/>
      <c r="AR74" s="161"/>
      <c r="AS74" s="156">
        <f t="shared" si="55"/>
        <v>0</v>
      </c>
      <c r="AT74" s="160"/>
      <c r="AU74" s="161"/>
      <c r="AV74" s="156">
        <f t="shared" si="56"/>
        <v>0</v>
      </c>
      <c r="AW74" s="160"/>
      <c r="AX74" s="161"/>
      <c r="AY74" s="156">
        <f t="shared" si="57"/>
        <v>0</v>
      </c>
      <c r="AZ74" s="160"/>
      <c r="BA74" s="161"/>
      <c r="BB74" s="156">
        <f t="shared" si="58"/>
        <v>0</v>
      </c>
      <c r="BC74" s="160"/>
      <c r="BD74" s="161"/>
      <c r="BE74" s="156">
        <f t="shared" si="59"/>
        <v>0</v>
      </c>
      <c r="BF74" s="160"/>
      <c r="BG74" s="161"/>
      <c r="BH74" s="156">
        <f t="shared" si="60"/>
        <v>0</v>
      </c>
      <c r="BI74" s="160"/>
      <c r="BJ74" s="161"/>
      <c r="BK74" s="156">
        <f t="shared" si="61"/>
        <v>0</v>
      </c>
      <c r="BL74" s="160"/>
      <c r="BM74" s="161"/>
      <c r="BN74" s="156">
        <f t="shared" si="62"/>
        <v>0</v>
      </c>
      <c r="BO74" s="160"/>
      <c r="BP74" s="161"/>
      <c r="BQ74" s="156">
        <f t="shared" si="63"/>
        <v>0</v>
      </c>
      <c r="BR74" s="160"/>
      <c r="BS74" s="161"/>
    </row>
    <row r="75" spans="1:71" ht="15" customHeight="1">
      <c r="A75" s="167" t="s">
        <v>64</v>
      </c>
      <c r="B75" s="158" t="s">
        <v>162</v>
      </c>
      <c r="C75" s="245">
        <f t="shared" si="67"/>
        <v>2000</v>
      </c>
      <c r="D75" s="253"/>
      <c r="E75" s="253">
        <v>2000</v>
      </c>
      <c r="F75" s="156">
        <v>2000</v>
      </c>
      <c r="G75" s="160"/>
      <c r="H75" s="161"/>
      <c r="I75" s="156">
        <f t="shared" si="43"/>
        <v>0</v>
      </c>
      <c r="J75" s="160"/>
      <c r="K75" s="161"/>
      <c r="L75" s="156">
        <f t="shared" si="44"/>
        <v>0</v>
      </c>
      <c r="M75" s="160"/>
      <c r="N75" s="161"/>
      <c r="O75" s="156">
        <f t="shared" si="45"/>
        <v>0</v>
      </c>
      <c r="P75" s="160"/>
      <c r="Q75" s="161"/>
      <c r="R75" s="156">
        <f t="shared" si="46"/>
        <v>0</v>
      </c>
      <c r="S75" s="160"/>
      <c r="T75" s="161"/>
      <c r="U75" s="156">
        <f t="shared" si="47"/>
        <v>0</v>
      </c>
      <c r="V75" s="160"/>
      <c r="W75" s="161"/>
      <c r="X75" s="156">
        <f t="shared" si="48"/>
        <v>0</v>
      </c>
      <c r="Y75" s="160"/>
      <c r="Z75" s="161"/>
      <c r="AA75" s="156">
        <f t="shared" si="49"/>
        <v>0</v>
      </c>
      <c r="AB75" s="160"/>
      <c r="AC75" s="161"/>
      <c r="AD75" s="156">
        <f t="shared" si="50"/>
        <v>0</v>
      </c>
      <c r="AE75" s="160"/>
      <c r="AF75" s="161"/>
      <c r="AG75" s="156">
        <f t="shared" si="51"/>
        <v>0</v>
      </c>
      <c r="AH75" s="160"/>
      <c r="AI75" s="161"/>
      <c r="AJ75" s="156">
        <f t="shared" si="52"/>
        <v>0</v>
      </c>
      <c r="AK75" s="160"/>
      <c r="AL75" s="161"/>
      <c r="AM75" s="156">
        <f t="shared" si="53"/>
        <v>0</v>
      </c>
      <c r="AN75" s="160"/>
      <c r="AO75" s="161"/>
      <c r="AP75" s="156">
        <f t="shared" si="54"/>
        <v>0</v>
      </c>
      <c r="AQ75" s="160"/>
      <c r="AR75" s="161"/>
      <c r="AS75" s="156">
        <f t="shared" si="55"/>
        <v>0</v>
      </c>
      <c r="AT75" s="160"/>
      <c r="AU75" s="161"/>
      <c r="AV75" s="156">
        <f t="shared" si="56"/>
        <v>0</v>
      </c>
      <c r="AW75" s="160"/>
      <c r="AX75" s="161"/>
      <c r="AY75" s="156">
        <f t="shared" si="57"/>
        <v>0</v>
      </c>
      <c r="AZ75" s="160"/>
      <c r="BA75" s="161"/>
      <c r="BB75" s="156">
        <f t="shared" si="58"/>
        <v>0</v>
      </c>
      <c r="BC75" s="160"/>
      <c r="BD75" s="161"/>
      <c r="BE75" s="156">
        <f t="shared" si="59"/>
        <v>0</v>
      </c>
      <c r="BF75" s="160"/>
      <c r="BG75" s="161"/>
      <c r="BH75" s="156">
        <f t="shared" si="60"/>
        <v>0</v>
      </c>
      <c r="BI75" s="160"/>
      <c r="BJ75" s="161"/>
      <c r="BK75" s="156">
        <f t="shared" si="61"/>
        <v>0</v>
      </c>
      <c r="BL75" s="160"/>
      <c r="BM75" s="161"/>
      <c r="BN75" s="156">
        <f t="shared" si="62"/>
        <v>0</v>
      </c>
      <c r="BO75" s="160"/>
      <c r="BP75" s="161"/>
      <c r="BQ75" s="156">
        <f t="shared" si="63"/>
        <v>0</v>
      </c>
      <c r="BR75" s="160"/>
      <c r="BS75" s="161"/>
    </row>
    <row r="76" spans="1:71" ht="15" thickBot="1">
      <c r="A76" s="168"/>
      <c r="B76" s="169" t="s">
        <v>163</v>
      </c>
      <c r="C76" s="250">
        <f t="shared" si="67"/>
        <v>1048014.6716175001</v>
      </c>
      <c r="D76" s="250">
        <f>D6+D17+D30+D31+D32+D36</f>
        <v>943222.0635375001</v>
      </c>
      <c r="E76" s="250">
        <f>E6+E17+E30+E31+E32+E36</f>
        <v>104792.60808000002</v>
      </c>
      <c r="F76" s="170">
        <v>1048014.8384875001</v>
      </c>
      <c r="G76" s="160"/>
      <c r="H76" s="161"/>
      <c r="I76" s="170">
        <f>+J76+K76</f>
        <v>0</v>
      </c>
      <c r="J76" s="170">
        <f>+J6+J17+J32+J36</f>
        <v>0</v>
      </c>
      <c r="K76" s="170">
        <f>+K6+K17+K32+K36</f>
        <v>0</v>
      </c>
      <c r="L76" s="170">
        <f>+M76+N76</f>
        <v>0</v>
      </c>
      <c r="M76" s="170">
        <f>+M6+M17+M32+M36</f>
        <v>0</v>
      </c>
      <c r="N76" s="170">
        <f>+N6+N17+N32+N36</f>
        <v>0</v>
      </c>
      <c r="O76" s="170">
        <f>+P76+Q76</f>
        <v>0</v>
      </c>
      <c r="P76" s="170">
        <f>+P6+P17+P32+P36</f>
        <v>0</v>
      </c>
      <c r="Q76" s="170">
        <f>+Q6+Q17+Q32+Q36</f>
        <v>0</v>
      </c>
      <c r="R76" s="170">
        <f>+S76+T76</f>
        <v>0</v>
      </c>
      <c r="S76" s="170">
        <f>+S6+S17+S32+S36</f>
        <v>0</v>
      </c>
      <c r="T76" s="170">
        <f>+T6+T17+T32+T36</f>
        <v>0</v>
      </c>
      <c r="U76" s="170">
        <f>+V76+W76</f>
        <v>0</v>
      </c>
      <c r="V76" s="170">
        <f>+V6+V17+V32+V36</f>
        <v>0</v>
      </c>
      <c r="W76" s="170">
        <f>+W6+W17+W32+W36</f>
        <v>0</v>
      </c>
      <c r="X76" s="170">
        <f>+Y76+Z76</f>
        <v>0</v>
      </c>
      <c r="Y76" s="170">
        <f>+Y6+Y17+Y32+Y36</f>
        <v>0</v>
      </c>
      <c r="Z76" s="170">
        <f>+Z6+Z17+Z32+Z36</f>
        <v>0</v>
      </c>
      <c r="AA76" s="170">
        <f>+AB76+AC76</f>
        <v>0</v>
      </c>
      <c r="AB76" s="170">
        <f>+AB6+AB17+AB32+AB36</f>
        <v>0</v>
      </c>
      <c r="AC76" s="170">
        <f>+AC6+AC17+AC32+AC36</f>
        <v>0</v>
      </c>
      <c r="AD76" s="170">
        <f>+AE76+AF76</f>
        <v>0</v>
      </c>
      <c r="AE76" s="170">
        <f>+AE6+AE17+AE32+AE36</f>
        <v>0</v>
      </c>
      <c r="AF76" s="170">
        <f>+AF6+AF17+AF32+AF36</f>
        <v>0</v>
      </c>
      <c r="AG76" s="170">
        <f>+AH76+AI76</f>
        <v>0</v>
      </c>
      <c r="AH76" s="170">
        <f>+AH6+AH17+AH32+AH36</f>
        <v>0</v>
      </c>
      <c r="AI76" s="170">
        <f>+AI6+AI17+AI32+AI36</f>
        <v>0</v>
      </c>
      <c r="AJ76" s="170">
        <f>+AK76+AL76</f>
        <v>0</v>
      </c>
      <c r="AK76" s="170">
        <f>+AK6+AK17+AK32+AK36</f>
        <v>0</v>
      </c>
      <c r="AL76" s="170">
        <f>+AL6+AL17+AL32+AL36</f>
        <v>0</v>
      </c>
      <c r="AM76" s="170">
        <f>+AN76+AO76</f>
        <v>0</v>
      </c>
      <c r="AN76" s="170">
        <f>+AN6+AN17+AN32+AN36</f>
        <v>0</v>
      </c>
      <c r="AO76" s="170">
        <f>+AO6+AO17+AO32+AO36</f>
        <v>0</v>
      </c>
      <c r="AP76" s="170">
        <f>+AQ76+AR76</f>
        <v>0</v>
      </c>
      <c r="AQ76" s="170">
        <f>+AQ6+AQ17+AQ32+AQ36</f>
        <v>0</v>
      </c>
      <c r="AR76" s="170">
        <f>+AR6+AR17+AR32+AR36</f>
        <v>0</v>
      </c>
      <c r="AS76" s="170">
        <f>+AT76+AU76</f>
        <v>0</v>
      </c>
      <c r="AT76" s="170">
        <f>+AT6+AT17+AT32+AT36</f>
        <v>0</v>
      </c>
      <c r="AU76" s="170">
        <f>+AU6+AU17+AU32+AU36</f>
        <v>0</v>
      </c>
      <c r="AV76" s="170">
        <f>+AW76+AX76</f>
        <v>0</v>
      </c>
      <c r="AW76" s="170">
        <f>+AW6+AW17+AW32+AW36</f>
        <v>0</v>
      </c>
      <c r="AX76" s="170">
        <f>+AX6+AX17+AX32+AX36</f>
        <v>0</v>
      </c>
      <c r="AY76" s="170">
        <f>+AZ76+BA76</f>
        <v>0</v>
      </c>
      <c r="AZ76" s="170">
        <f>+AZ6+AZ17+AZ32+AZ36</f>
        <v>0</v>
      </c>
      <c r="BA76" s="170">
        <f>+BA6+BA17+BA32+BA36</f>
        <v>0</v>
      </c>
      <c r="BB76" s="170">
        <f>+BC76+BD76</f>
        <v>0</v>
      </c>
      <c r="BC76" s="170">
        <f>+BC6+BC17+BC32+BC36</f>
        <v>0</v>
      </c>
      <c r="BD76" s="170">
        <f>+BD6+BD17+BD32+BD36</f>
        <v>0</v>
      </c>
      <c r="BE76" s="170">
        <f>+BF76+BG76</f>
        <v>0</v>
      </c>
      <c r="BF76" s="170">
        <f>+BF6+BF17+BF32+BF36</f>
        <v>0</v>
      </c>
      <c r="BG76" s="170">
        <f>+BG6+BG17+BG32+BG36</f>
        <v>0</v>
      </c>
      <c r="BH76" s="170">
        <f>+BI76+BJ76</f>
        <v>0</v>
      </c>
      <c r="BI76" s="170">
        <f>+BI6+BI17+BI32+BI36</f>
        <v>0</v>
      </c>
      <c r="BJ76" s="170">
        <f>+BJ6+BJ17+BJ32+BJ36</f>
        <v>0</v>
      </c>
      <c r="BK76" s="170">
        <f>+BL76+BM76</f>
        <v>0</v>
      </c>
      <c r="BL76" s="170">
        <f>+BL6+BL17+BL32+BL36</f>
        <v>0</v>
      </c>
      <c r="BM76" s="170">
        <f>+BM6+BM17+BM32+BM36</f>
        <v>0</v>
      </c>
      <c r="BN76" s="170">
        <f>+BO76+BP76</f>
        <v>0</v>
      </c>
      <c r="BO76" s="170">
        <f>+BO6+BO17+BO32+BO36</f>
        <v>0</v>
      </c>
      <c r="BP76" s="170">
        <f>+BP6+BP17+BP32+BP36</f>
        <v>0</v>
      </c>
      <c r="BQ76" s="170">
        <f>+BR76+BS76</f>
        <v>0</v>
      </c>
      <c r="BR76" s="170">
        <f>+BR6+BR17+BR32+BR36</f>
        <v>0</v>
      </c>
      <c r="BS76" s="170">
        <f>+BS6+BS17+BS32+BS36</f>
        <v>0</v>
      </c>
    </row>
    <row r="77" spans="1:71" ht="14.25">
      <c r="A77" s="212"/>
      <c r="B77" s="213"/>
      <c r="C77" s="214"/>
      <c r="D77" s="215"/>
      <c r="E77" s="215"/>
      <c r="F77" s="216">
        <v>1048015.0406599999</v>
      </c>
      <c r="G77" s="217"/>
      <c r="H77" s="217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</row>
    <row r="78" spans="1:71" ht="12.75">
      <c r="A78" s="171"/>
      <c r="B78" s="172"/>
      <c r="D78" s="173"/>
      <c r="E78" s="173"/>
      <c r="F78" s="173">
        <v>0.2021724998485297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</row>
    <row r="79" spans="1:71" ht="12.75">
      <c r="A79" s="171"/>
      <c r="B79" s="172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</row>
    <row r="80" spans="1:71" ht="15.75">
      <c r="A80" s="171"/>
      <c r="B80" s="174" t="s">
        <v>164</v>
      </c>
      <c r="C80" s="175"/>
      <c r="D80" s="299" t="s">
        <v>175</v>
      </c>
      <c r="E80" s="299"/>
      <c r="F80" s="176"/>
      <c r="G80" s="177"/>
      <c r="H80" s="176"/>
      <c r="I80" s="176"/>
      <c r="J80" s="178"/>
      <c r="K80" s="179"/>
      <c r="L80" s="179"/>
      <c r="M80" s="178"/>
      <c r="N80" s="179"/>
      <c r="O80" s="179"/>
      <c r="P80" s="178"/>
      <c r="Q80" s="179"/>
      <c r="R80" s="179"/>
      <c r="S80" s="178"/>
      <c r="T80" s="179"/>
      <c r="U80" s="179"/>
      <c r="V80" s="178"/>
      <c r="W80" s="179"/>
      <c r="X80" s="179"/>
      <c r="Y80" s="178"/>
      <c r="Z80" s="179"/>
      <c r="AA80" s="179"/>
      <c r="AB80" s="178"/>
      <c r="AC80" s="179"/>
      <c r="AD80" s="179"/>
      <c r="AE80" s="178"/>
      <c r="AF80" s="179"/>
      <c r="AG80" s="179"/>
      <c r="AH80" s="178"/>
      <c r="AI80" s="179"/>
      <c r="AJ80" s="179"/>
      <c r="AK80" s="178"/>
      <c r="AL80" s="179"/>
      <c r="AM80" s="179"/>
      <c r="AN80" s="178"/>
      <c r="AO80" s="179"/>
      <c r="AP80" s="179"/>
      <c r="AQ80" s="178"/>
      <c r="AR80" s="179"/>
      <c r="AS80" s="179"/>
      <c r="AT80" s="178"/>
      <c r="AU80" s="179"/>
      <c r="AV80" s="179"/>
      <c r="AW80" s="178"/>
      <c r="AX80" s="179"/>
      <c r="AY80" s="179"/>
      <c r="AZ80" s="178"/>
      <c r="BA80" s="179"/>
      <c r="BB80" s="179"/>
      <c r="BC80" s="178"/>
      <c r="BD80" s="179"/>
      <c r="BE80" s="179"/>
      <c r="BF80" s="178"/>
      <c r="BG80" s="179"/>
      <c r="BH80" s="179"/>
      <c r="BI80" s="178"/>
      <c r="BJ80" s="179"/>
      <c r="BK80" s="179"/>
      <c r="BL80" s="178"/>
      <c r="BM80" s="179"/>
      <c r="BN80" s="179"/>
      <c r="BO80" s="178"/>
      <c r="BP80" s="179"/>
      <c r="BQ80" s="179"/>
      <c r="BR80" s="178"/>
      <c r="BS80" s="179"/>
    </row>
    <row r="81" spans="1:71" ht="15.75">
      <c r="A81" s="171"/>
      <c r="B81" s="174"/>
      <c r="C81" s="180" t="s">
        <v>166</v>
      </c>
      <c r="D81" s="301" t="s">
        <v>167</v>
      </c>
      <c r="E81" s="301"/>
      <c r="F81" s="181"/>
      <c r="G81" s="177"/>
      <c r="H81" s="182"/>
      <c r="I81" s="181"/>
      <c r="J81" s="178"/>
      <c r="K81" s="183" t="s">
        <v>4</v>
      </c>
      <c r="L81" s="183" t="s">
        <v>3</v>
      </c>
      <c r="M81" s="178"/>
      <c r="N81" s="183" t="s">
        <v>4</v>
      </c>
      <c r="O81" s="183" t="s">
        <v>3</v>
      </c>
      <c r="P81" s="178"/>
      <c r="Q81" s="183" t="s">
        <v>4</v>
      </c>
      <c r="R81" s="183" t="s">
        <v>3</v>
      </c>
      <c r="S81" s="178"/>
      <c r="T81" s="183" t="s">
        <v>4</v>
      </c>
      <c r="U81" s="183" t="s">
        <v>3</v>
      </c>
      <c r="V81" s="178"/>
      <c r="W81" s="183" t="s">
        <v>4</v>
      </c>
      <c r="X81" s="183" t="s">
        <v>3</v>
      </c>
      <c r="Y81" s="178"/>
      <c r="Z81" s="183" t="s">
        <v>4</v>
      </c>
      <c r="AA81" s="183" t="s">
        <v>3</v>
      </c>
      <c r="AB81" s="178"/>
      <c r="AC81" s="183" t="s">
        <v>4</v>
      </c>
      <c r="AD81" s="183" t="s">
        <v>3</v>
      </c>
      <c r="AE81" s="178"/>
      <c r="AF81" s="183" t="s">
        <v>4</v>
      </c>
      <c r="AG81" s="183" t="s">
        <v>3</v>
      </c>
      <c r="AH81" s="178"/>
      <c r="AI81" s="183" t="s">
        <v>4</v>
      </c>
      <c r="AJ81" s="183" t="s">
        <v>3</v>
      </c>
      <c r="AK81" s="178"/>
      <c r="AL81" s="183" t="s">
        <v>4</v>
      </c>
      <c r="AM81" s="183" t="s">
        <v>3</v>
      </c>
      <c r="AN81" s="178"/>
      <c r="AO81" s="183" t="s">
        <v>4</v>
      </c>
      <c r="AP81" s="183" t="s">
        <v>3</v>
      </c>
      <c r="AQ81" s="178"/>
      <c r="AR81" s="183" t="s">
        <v>4</v>
      </c>
      <c r="AS81" s="183" t="s">
        <v>3</v>
      </c>
      <c r="AT81" s="178"/>
      <c r="AU81" s="183" t="s">
        <v>4</v>
      </c>
      <c r="AV81" s="183" t="s">
        <v>3</v>
      </c>
      <c r="AW81" s="178"/>
      <c r="AX81" s="183" t="s">
        <v>4</v>
      </c>
      <c r="AY81" s="183" t="s">
        <v>3</v>
      </c>
      <c r="AZ81" s="178"/>
      <c r="BA81" s="183" t="s">
        <v>4</v>
      </c>
      <c r="BB81" s="183" t="s">
        <v>3</v>
      </c>
      <c r="BC81" s="178"/>
      <c r="BD81" s="183" t="s">
        <v>4</v>
      </c>
      <c r="BE81" s="183" t="s">
        <v>3</v>
      </c>
      <c r="BF81" s="178"/>
      <c r="BG81" s="183" t="s">
        <v>4</v>
      </c>
      <c r="BH81" s="183" t="s">
        <v>3</v>
      </c>
      <c r="BI81" s="178"/>
      <c r="BJ81" s="183" t="s">
        <v>4</v>
      </c>
      <c r="BK81" s="183" t="s">
        <v>3</v>
      </c>
      <c r="BL81" s="178"/>
      <c r="BM81" s="183" t="s">
        <v>4</v>
      </c>
      <c r="BN81" s="183" t="s">
        <v>3</v>
      </c>
      <c r="BO81" s="178"/>
      <c r="BP81" s="183" t="s">
        <v>4</v>
      </c>
      <c r="BQ81" s="183" t="s">
        <v>3</v>
      </c>
      <c r="BR81" s="178"/>
      <c r="BS81" s="183" t="s">
        <v>4</v>
      </c>
    </row>
    <row r="82" spans="1:71" ht="15.75">
      <c r="A82" s="171"/>
      <c r="B82" s="174"/>
      <c r="C82" s="184"/>
      <c r="D82" s="185"/>
      <c r="E82" s="46"/>
      <c r="F82" s="186"/>
      <c r="G82" s="177"/>
      <c r="H82" s="187"/>
      <c r="I82" s="188"/>
      <c r="J82" s="178"/>
      <c r="K82" s="189"/>
      <c r="L82" s="189"/>
      <c r="M82" s="178"/>
      <c r="N82" s="189"/>
      <c r="O82" s="189"/>
      <c r="P82" s="178"/>
      <c r="Q82" s="189"/>
      <c r="R82" s="189"/>
      <c r="S82" s="178"/>
      <c r="T82" s="189"/>
      <c r="U82" s="189"/>
      <c r="V82" s="178"/>
      <c r="W82" s="189"/>
      <c r="X82" s="189"/>
      <c r="Y82" s="178"/>
      <c r="Z82" s="189"/>
      <c r="AA82" s="189"/>
      <c r="AB82" s="178"/>
      <c r="AC82" s="189"/>
      <c r="AD82" s="189"/>
      <c r="AE82" s="178"/>
      <c r="AF82" s="189"/>
      <c r="AG82" s="189"/>
      <c r="AH82" s="178"/>
      <c r="AI82" s="189"/>
      <c r="AJ82" s="189"/>
      <c r="AK82" s="178"/>
      <c r="AL82" s="189"/>
      <c r="AM82" s="189"/>
      <c r="AN82" s="178"/>
      <c r="AO82" s="189"/>
      <c r="AP82" s="189"/>
      <c r="AQ82" s="178"/>
      <c r="AR82" s="189"/>
      <c r="AS82" s="189"/>
      <c r="AT82" s="178"/>
      <c r="AU82" s="189"/>
      <c r="AV82" s="189"/>
      <c r="AW82" s="178"/>
      <c r="AX82" s="189"/>
      <c r="AY82" s="189"/>
      <c r="AZ82" s="178"/>
      <c r="BA82" s="189"/>
      <c r="BB82" s="189"/>
      <c r="BC82" s="178"/>
      <c r="BD82" s="189"/>
      <c r="BE82" s="189"/>
      <c r="BF82" s="178"/>
      <c r="BG82" s="189"/>
      <c r="BH82" s="189"/>
      <c r="BI82" s="178"/>
      <c r="BJ82" s="189"/>
      <c r="BK82" s="189"/>
      <c r="BL82" s="178"/>
      <c r="BM82" s="189"/>
      <c r="BN82" s="189"/>
      <c r="BO82" s="178"/>
      <c r="BP82" s="189"/>
      <c r="BQ82" s="189"/>
      <c r="BR82" s="178"/>
      <c r="BS82" s="189"/>
    </row>
    <row r="83" spans="1:71" ht="15.75">
      <c r="A83" s="171"/>
      <c r="B83" s="174" t="s">
        <v>165</v>
      </c>
      <c r="C83" s="190"/>
      <c r="D83" s="300" t="s">
        <v>176</v>
      </c>
      <c r="E83" s="300"/>
      <c r="F83" s="188"/>
      <c r="G83" s="177"/>
      <c r="H83" s="188"/>
      <c r="I83" s="188"/>
      <c r="J83" s="178"/>
      <c r="K83" s="191"/>
      <c r="L83" s="191"/>
      <c r="M83" s="178"/>
      <c r="N83" s="191"/>
      <c r="O83" s="191"/>
      <c r="P83" s="178"/>
      <c r="Q83" s="191"/>
      <c r="R83" s="191"/>
      <c r="S83" s="178"/>
      <c r="T83" s="191"/>
      <c r="U83" s="191"/>
      <c r="V83" s="178"/>
      <c r="W83" s="191"/>
      <c r="X83" s="191"/>
      <c r="Y83" s="178"/>
      <c r="Z83" s="191"/>
      <c r="AA83" s="191"/>
      <c r="AB83" s="178"/>
      <c r="AC83" s="191"/>
      <c r="AD83" s="191"/>
      <c r="AE83" s="178"/>
      <c r="AF83" s="191"/>
      <c r="AG83" s="191"/>
      <c r="AH83" s="178"/>
      <c r="AI83" s="191"/>
      <c r="AJ83" s="191"/>
      <c r="AK83" s="178"/>
      <c r="AL83" s="191"/>
      <c r="AM83" s="191"/>
      <c r="AN83" s="178"/>
      <c r="AO83" s="191"/>
      <c r="AP83" s="191"/>
      <c r="AQ83" s="178"/>
      <c r="AR83" s="191"/>
      <c r="AS83" s="191"/>
      <c r="AT83" s="178"/>
      <c r="AU83" s="191"/>
      <c r="AV83" s="191"/>
      <c r="AW83" s="178"/>
      <c r="AX83" s="191"/>
      <c r="AY83" s="191"/>
      <c r="AZ83" s="178"/>
      <c r="BA83" s="191"/>
      <c r="BB83" s="191"/>
      <c r="BC83" s="178"/>
      <c r="BD83" s="191"/>
      <c r="BE83" s="191"/>
      <c r="BF83" s="178"/>
      <c r="BG83" s="191"/>
      <c r="BH83" s="191"/>
      <c r="BI83" s="178"/>
      <c r="BJ83" s="191"/>
      <c r="BK83" s="191"/>
      <c r="BL83" s="178"/>
      <c r="BM83" s="191"/>
      <c r="BN83" s="191"/>
      <c r="BO83" s="178"/>
      <c r="BP83" s="191"/>
      <c r="BQ83" s="191"/>
      <c r="BR83" s="178"/>
      <c r="BS83" s="191"/>
    </row>
    <row r="84" spans="1:71" ht="15.75">
      <c r="A84" s="171"/>
      <c r="B84" s="219"/>
      <c r="C84" s="180" t="s">
        <v>166</v>
      </c>
      <c r="D84" s="300" t="s">
        <v>167</v>
      </c>
      <c r="E84" s="300"/>
      <c r="F84" s="181"/>
      <c r="G84" s="177"/>
      <c r="H84" s="181"/>
      <c r="I84" s="181"/>
      <c r="J84" s="178"/>
      <c r="K84" s="183" t="s">
        <v>4</v>
      </c>
      <c r="L84" s="183" t="s">
        <v>3</v>
      </c>
      <c r="M84" s="178"/>
      <c r="N84" s="183" t="s">
        <v>4</v>
      </c>
      <c r="O84" s="183" t="s">
        <v>3</v>
      </c>
      <c r="P84" s="178"/>
      <c r="Q84" s="183" t="s">
        <v>4</v>
      </c>
      <c r="R84" s="183" t="s">
        <v>3</v>
      </c>
      <c r="S84" s="178"/>
      <c r="T84" s="183" t="s">
        <v>4</v>
      </c>
      <c r="U84" s="183" t="s">
        <v>3</v>
      </c>
      <c r="V84" s="178"/>
      <c r="W84" s="183" t="s">
        <v>4</v>
      </c>
      <c r="X84" s="183" t="s">
        <v>3</v>
      </c>
      <c r="Y84" s="178"/>
      <c r="Z84" s="183" t="s">
        <v>4</v>
      </c>
      <c r="AA84" s="183" t="s">
        <v>3</v>
      </c>
      <c r="AB84" s="178"/>
      <c r="AC84" s="183" t="s">
        <v>4</v>
      </c>
      <c r="AD84" s="183" t="s">
        <v>3</v>
      </c>
      <c r="AE84" s="178"/>
      <c r="AF84" s="183" t="s">
        <v>4</v>
      </c>
      <c r="AG84" s="183" t="s">
        <v>3</v>
      </c>
      <c r="AH84" s="178"/>
      <c r="AI84" s="183" t="s">
        <v>4</v>
      </c>
      <c r="AJ84" s="183" t="s">
        <v>3</v>
      </c>
      <c r="AK84" s="178"/>
      <c r="AL84" s="183" t="s">
        <v>4</v>
      </c>
      <c r="AM84" s="183" t="s">
        <v>3</v>
      </c>
      <c r="AN84" s="178"/>
      <c r="AO84" s="183" t="s">
        <v>4</v>
      </c>
      <c r="AP84" s="183" t="s">
        <v>3</v>
      </c>
      <c r="AQ84" s="178"/>
      <c r="AR84" s="183" t="s">
        <v>4</v>
      </c>
      <c r="AS84" s="183" t="s">
        <v>3</v>
      </c>
      <c r="AT84" s="178"/>
      <c r="AU84" s="183" t="s">
        <v>4</v>
      </c>
      <c r="AV84" s="183" t="s">
        <v>3</v>
      </c>
      <c r="AW84" s="178"/>
      <c r="AX84" s="183" t="s">
        <v>4</v>
      </c>
      <c r="AY84" s="183" t="s">
        <v>3</v>
      </c>
      <c r="AZ84" s="178"/>
      <c r="BA84" s="183" t="s">
        <v>4</v>
      </c>
      <c r="BB84" s="183" t="s">
        <v>3</v>
      </c>
      <c r="BC84" s="178"/>
      <c r="BD84" s="183" t="s">
        <v>4</v>
      </c>
      <c r="BE84" s="183" t="s">
        <v>3</v>
      </c>
      <c r="BF84" s="178"/>
      <c r="BG84" s="183" t="s">
        <v>4</v>
      </c>
      <c r="BH84" s="183" t="s">
        <v>3</v>
      </c>
      <c r="BI84" s="178"/>
      <c r="BJ84" s="183" t="s">
        <v>4</v>
      </c>
      <c r="BK84" s="183" t="s">
        <v>3</v>
      </c>
      <c r="BL84" s="178"/>
      <c r="BM84" s="183" t="s">
        <v>4</v>
      </c>
      <c r="BN84" s="183" t="s">
        <v>3</v>
      </c>
      <c r="BO84" s="178"/>
      <c r="BP84" s="183" t="s">
        <v>4</v>
      </c>
      <c r="BQ84" s="183" t="s">
        <v>3</v>
      </c>
      <c r="BR84" s="178"/>
      <c r="BS84" s="183" t="s">
        <v>4</v>
      </c>
    </row>
    <row r="85" spans="1:71" ht="12.75">
      <c r="A85" s="171"/>
      <c r="B85" s="192" t="s">
        <v>168</v>
      </c>
      <c r="C85" s="176"/>
      <c r="D85" s="178"/>
      <c r="E85" s="176"/>
      <c r="F85" s="176"/>
      <c r="G85" s="178"/>
      <c r="H85" s="176"/>
      <c r="I85" s="176"/>
      <c r="J85" s="178"/>
      <c r="K85" s="176"/>
      <c r="L85" s="176"/>
      <c r="M85" s="178"/>
      <c r="N85" s="176"/>
      <c r="O85" s="176"/>
      <c r="P85" s="178"/>
      <c r="Q85" s="176"/>
      <c r="R85" s="176"/>
      <c r="S85" s="178"/>
      <c r="T85" s="176"/>
      <c r="U85" s="176"/>
      <c r="V85" s="178"/>
      <c r="W85" s="176"/>
      <c r="X85" s="176"/>
      <c r="Y85" s="178"/>
      <c r="Z85" s="176"/>
      <c r="AA85" s="176"/>
      <c r="AB85" s="178"/>
      <c r="AC85" s="176"/>
      <c r="AD85" s="176"/>
      <c r="AE85" s="178"/>
      <c r="AF85" s="176"/>
      <c r="AG85" s="176"/>
      <c r="AH85" s="178"/>
      <c r="AI85" s="176"/>
      <c r="AJ85" s="176"/>
      <c r="AK85" s="178"/>
      <c r="AL85" s="176"/>
      <c r="AM85" s="176"/>
      <c r="AN85" s="178"/>
      <c r="AO85" s="176"/>
      <c r="AP85" s="176"/>
      <c r="AQ85" s="178"/>
      <c r="AR85" s="176"/>
      <c r="AS85" s="176"/>
      <c r="AT85" s="178"/>
      <c r="AU85" s="176"/>
      <c r="AV85" s="176"/>
      <c r="AW85" s="178"/>
      <c r="AX85" s="176"/>
      <c r="AY85" s="176"/>
      <c r="AZ85" s="178"/>
      <c r="BA85" s="176"/>
      <c r="BB85" s="176"/>
      <c r="BC85" s="178"/>
      <c r="BD85" s="176"/>
      <c r="BE85" s="176"/>
      <c r="BF85" s="178"/>
      <c r="BG85" s="176"/>
      <c r="BH85" s="176"/>
      <c r="BI85" s="178"/>
      <c r="BJ85" s="176"/>
      <c r="BK85" s="176"/>
      <c r="BL85" s="178"/>
      <c r="BM85" s="176"/>
      <c r="BN85" s="176"/>
      <c r="BO85" s="178"/>
      <c r="BP85" s="176"/>
      <c r="BQ85" s="176"/>
      <c r="BR85" s="178"/>
      <c r="BS85" s="176"/>
    </row>
    <row r="86" spans="5:71" ht="13.5" thickBot="1">
      <c r="E86" s="173"/>
      <c r="F86" s="173"/>
      <c r="G86" s="193"/>
      <c r="H86" s="173"/>
      <c r="I86" s="173"/>
      <c r="J86" s="193"/>
      <c r="K86" s="173"/>
      <c r="L86" s="173"/>
      <c r="M86" s="193"/>
      <c r="N86" s="173"/>
      <c r="O86" s="173"/>
      <c r="P86" s="193"/>
      <c r="Q86" s="173"/>
      <c r="R86" s="173"/>
      <c r="S86" s="193"/>
      <c r="T86" s="173"/>
      <c r="U86" s="173"/>
      <c r="V86" s="193"/>
      <c r="W86" s="173"/>
      <c r="X86" s="173"/>
      <c r="Y86" s="193"/>
      <c r="Z86" s="173"/>
      <c r="AA86" s="173"/>
      <c r="AB86" s="193"/>
      <c r="AC86" s="173"/>
      <c r="AD86" s="173"/>
      <c r="AE86" s="193"/>
      <c r="AF86" s="173"/>
      <c r="AG86" s="173"/>
      <c r="AH86" s="193"/>
      <c r="AI86" s="173"/>
      <c r="AJ86" s="173"/>
      <c r="AK86" s="193"/>
      <c r="AL86" s="173"/>
      <c r="AM86" s="173"/>
      <c r="AN86" s="193"/>
      <c r="AO86" s="173"/>
      <c r="AP86" s="173"/>
      <c r="AQ86" s="193"/>
      <c r="AR86" s="173"/>
      <c r="AS86" s="173"/>
      <c r="AT86" s="193"/>
      <c r="AU86" s="173"/>
      <c r="AV86" s="173"/>
      <c r="AW86" s="193"/>
      <c r="AX86" s="173"/>
      <c r="AY86" s="173"/>
      <c r="AZ86" s="193"/>
      <c r="BA86" s="173"/>
      <c r="BB86" s="173"/>
      <c r="BC86" s="193"/>
      <c r="BD86" s="173"/>
      <c r="BE86" s="173"/>
      <c r="BF86" s="193"/>
      <c r="BG86" s="173"/>
      <c r="BH86" s="173"/>
      <c r="BI86" s="193"/>
      <c r="BJ86" s="173"/>
      <c r="BK86" s="173"/>
      <c r="BL86" s="193"/>
      <c r="BM86" s="173"/>
      <c r="BN86" s="173"/>
      <c r="BO86" s="193"/>
      <c r="BP86" s="173"/>
      <c r="BQ86" s="173"/>
      <c r="BR86" s="193"/>
      <c r="BS86" s="173"/>
    </row>
    <row r="87" spans="1:71" ht="14.25">
      <c r="A87" s="194"/>
      <c r="B87" s="195" t="s">
        <v>209</v>
      </c>
      <c r="C87" s="196">
        <f aca="true" t="shared" si="68" ref="C87:AH87">SUM(C88:C92)</f>
        <v>2000</v>
      </c>
      <c r="D87" s="196">
        <f t="shared" si="68"/>
        <v>0</v>
      </c>
      <c r="E87" s="196">
        <f t="shared" si="68"/>
        <v>2000</v>
      </c>
      <c r="F87" s="197"/>
      <c r="G87" s="198"/>
      <c r="H87" s="199"/>
      <c r="I87" s="198">
        <f t="shared" si="68"/>
        <v>0</v>
      </c>
      <c r="J87" s="198">
        <f t="shared" si="68"/>
        <v>0</v>
      </c>
      <c r="K87" s="199">
        <f t="shared" si="68"/>
        <v>0</v>
      </c>
      <c r="L87" s="198">
        <f t="shared" si="68"/>
        <v>0</v>
      </c>
      <c r="M87" s="198">
        <f t="shared" si="68"/>
        <v>0</v>
      </c>
      <c r="N87" s="199">
        <f t="shared" si="68"/>
        <v>0</v>
      </c>
      <c r="O87" s="198">
        <f t="shared" si="68"/>
        <v>0</v>
      </c>
      <c r="P87" s="198">
        <f t="shared" si="68"/>
        <v>0</v>
      </c>
      <c r="Q87" s="199">
        <f t="shared" si="68"/>
        <v>0</v>
      </c>
      <c r="R87" s="198">
        <f t="shared" si="68"/>
        <v>0</v>
      </c>
      <c r="S87" s="198">
        <f t="shared" si="68"/>
        <v>0</v>
      </c>
      <c r="T87" s="199">
        <f t="shared" si="68"/>
        <v>0</v>
      </c>
      <c r="U87" s="198">
        <f t="shared" si="68"/>
        <v>0</v>
      </c>
      <c r="V87" s="198">
        <f t="shared" si="68"/>
        <v>0</v>
      </c>
      <c r="W87" s="199">
        <f t="shared" si="68"/>
        <v>0</v>
      </c>
      <c r="X87" s="198">
        <f t="shared" si="68"/>
        <v>0</v>
      </c>
      <c r="Y87" s="198">
        <f t="shared" si="68"/>
        <v>0</v>
      </c>
      <c r="Z87" s="199">
        <f t="shared" si="68"/>
        <v>0</v>
      </c>
      <c r="AA87" s="198">
        <f t="shared" si="68"/>
        <v>0</v>
      </c>
      <c r="AB87" s="198">
        <f t="shared" si="68"/>
        <v>0</v>
      </c>
      <c r="AC87" s="199">
        <f t="shared" si="68"/>
        <v>0</v>
      </c>
      <c r="AD87" s="198">
        <f t="shared" si="68"/>
        <v>0</v>
      </c>
      <c r="AE87" s="198">
        <f t="shared" si="68"/>
        <v>0</v>
      </c>
      <c r="AF87" s="199">
        <f t="shared" si="68"/>
        <v>0</v>
      </c>
      <c r="AG87" s="198">
        <f t="shared" si="68"/>
        <v>0</v>
      </c>
      <c r="AH87" s="198">
        <f t="shared" si="68"/>
        <v>0</v>
      </c>
      <c r="AI87" s="199">
        <f aca="true" t="shared" si="69" ref="AI87:BN87">SUM(AI88:AI92)</f>
        <v>0</v>
      </c>
      <c r="AJ87" s="198">
        <f t="shared" si="69"/>
        <v>0</v>
      </c>
      <c r="AK87" s="198">
        <f t="shared" si="69"/>
        <v>0</v>
      </c>
      <c r="AL87" s="199">
        <f t="shared" si="69"/>
        <v>0</v>
      </c>
      <c r="AM87" s="198">
        <f t="shared" si="69"/>
        <v>0</v>
      </c>
      <c r="AN87" s="198">
        <f t="shared" si="69"/>
        <v>0</v>
      </c>
      <c r="AO87" s="199">
        <f t="shared" si="69"/>
        <v>0</v>
      </c>
      <c r="AP87" s="198">
        <f t="shared" si="69"/>
        <v>0</v>
      </c>
      <c r="AQ87" s="198">
        <f t="shared" si="69"/>
        <v>0</v>
      </c>
      <c r="AR87" s="199">
        <f t="shared" si="69"/>
        <v>0</v>
      </c>
      <c r="AS87" s="198">
        <f t="shared" si="69"/>
        <v>0</v>
      </c>
      <c r="AT87" s="198">
        <f t="shared" si="69"/>
        <v>0</v>
      </c>
      <c r="AU87" s="199">
        <f t="shared" si="69"/>
        <v>0</v>
      </c>
      <c r="AV87" s="198">
        <f t="shared" si="69"/>
        <v>0</v>
      </c>
      <c r="AW87" s="198">
        <f t="shared" si="69"/>
        <v>0</v>
      </c>
      <c r="AX87" s="199">
        <f t="shared" si="69"/>
        <v>0</v>
      </c>
      <c r="AY87" s="198">
        <f t="shared" si="69"/>
        <v>0</v>
      </c>
      <c r="AZ87" s="198">
        <f t="shared" si="69"/>
        <v>0</v>
      </c>
      <c r="BA87" s="199">
        <f t="shared" si="69"/>
        <v>0</v>
      </c>
      <c r="BB87" s="198">
        <f t="shared" si="69"/>
        <v>0</v>
      </c>
      <c r="BC87" s="198">
        <f t="shared" si="69"/>
        <v>0</v>
      </c>
      <c r="BD87" s="199">
        <f t="shared" si="69"/>
        <v>0</v>
      </c>
      <c r="BE87" s="198">
        <f t="shared" si="69"/>
        <v>0</v>
      </c>
      <c r="BF87" s="198">
        <f t="shared" si="69"/>
        <v>0</v>
      </c>
      <c r="BG87" s="199">
        <f t="shared" si="69"/>
        <v>0</v>
      </c>
      <c r="BH87" s="198">
        <f t="shared" si="69"/>
        <v>0</v>
      </c>
      <c r="BI87" s="198">
        <f t="shared" si="69"/>
        <v>0</v>
      </c>
      <c r="BJ87" s="199">
        <f t="shared" si="69"/>
        <v>0</v>
      </c>
      <c r="BK87" s="198">
        <f t="shared" si="69"/>
        <v>0</v>
      </c>
      <c r="BL87" s="198">
        <f t="shared" si="69"/>
        <v>0</v>
      </c>
      <c r="BM87" s="199">
        <f t="shared" si="69"/>
        <v>0</v>
      </c>
      <c r="BN87" s="198">
        <f t="shared" si="69"/>
        <v>0</v>
      </c>
      <c r="BO87" s="198">
        <f>SUM(BO88:BO92)</f>
        <v>0</v>
      </c>
      <c r="BP87" s="199">
        <f>SUM(BP88:BP92)</f>
        <v>0</v>
      </c>
      <c r="BQ87" s="198">
        <f>SUM(BQ88:BQ92)</f>
        <v>0</v>
      </c>
      <c r="BR87" s="198">
        <f>SUM(BR88:BR92)</f>
        <v>0</v>
      </c>
      <c r="BS87" s="199">
        <f>SUM(BS88:BS92)</f>
        <v>0</v>
      </c>
    </row>
    <row r="88" spans="1:71" ht="15">
      <c r="A88" s="200">
        <v>1</v>
      </c>
      <c r="B88" s="201" t="s">
        <v>210</v>
      </c>
      <c r="C88" s="50">
        <f>D88+E88</f>
        <v>2000</v>
      </c>
      <c r="D88" s="159">
        <v>0</v>
      </c>
      <c r="E88" s="159">
        <v>2000</v>
      </c>
      <c r="F88" s="202"/>
      <c r="G88" s="203"/>
      <c r="H88" s="204"/>
      <c r="I88" s="156">
        <f>+J88+K88</f>
        <v>0</v>
      </c>
      <c r="J88" s="203"/>
      <c r="K88" s="204"/>
      <c r="L88" s="156">
        <f>+M88+N88</f>
        <v>0</v>
      </c>
      <c r="M88" s="203"/>
      <c r="N88" s="204"/>
      <c r="O88" s="156">
        <f>+P88+Q88</f>
        <v>0</v>
      </c>
      <c r="P88" s="203"/>
      <c r="Q88" s="204"/>
      <c r="R88" s="156">
        <f>+S88+T88</f>
        <v>0</v>
      </c>
      <c r="S88" s="203"/>
      <c r="T88" s="204"/>
      <c r="U88" s="156">
        <f>+V88+W88</f>
        <v>0</v>
      </c>
      <c r="V88" s="203"/>
      <c r="W88" s="204"/>
      <c r="X88" s="156">
        <f>+Y88+Z88</f>
        <v>0</v>
      </c>
      <c r="Y88" s="203"/>
      <c r="Z88" s="204"/>
      <c r="AA88" s="156">
        <f>+AB88+AC88</f>
        <v>0</v>
      </c>
      <c r="AB88" s="203"/>
      <c r="AC88" s="204"/>
      <c r="AD88" s="156">
        <f>+AE88+AF88</f>
        <v>0</v>
      </c>
      <c r="AE88" s="203"/>
      <c r="AF88" s="204"/>
      <c r="AG88" s="156">
        <f>+AH88+AI88</f>
        <v>0</v>
      </c>
      <c r="AH88" s="203"/>
      <c r="AI88" s="204"/>
      <c r="AJ88" s="156">
        <f>+AK88+AL88</f>
        <v>0</v>
      </c>
      <c r="AK88" s="203"/>
      <c r="AL88" s="204"/>
      <c r="AM88" s="156">
        <f>+AN88+AO88</f>
        <v>0</v>
      </c>
      <c r="AN88" s="203"/>
      <c r="AO88" s="204"/>
      <c r="AP88" s="156">
        <f>+AQ88+AR88</f>
        <v>0</v>
      </c>
      <c r="AQ88" s="203"/>
      <c r="AR88" s="204"/>
      <c r="AS88" s="156">
        <f>+AT88+AU88</f>
        <v>0</v>
      </c>
      <c r="AT88" s="203"/>
      <c r="AU88" s="204"/>
      <c r="AV88" s="156">
        <f>+AW88+AX88</f>
        <v>0</v>
      </c>
      <c r="AW88" s="203"/>
      <c r="AX88" s="204"/>
      <c r="AY88" s="156">
        <f>+AZ88+BA88</f>
        <v>0</v>
      </c>
      <c r="AZ88" s="203"/>
      <c r="BA88" s="204"/>
      <c r="BB88" s="156">
        <f>+BC88+BD88</f>
        <v>0</v>
      </c>
      <c r="BC88" s="203"/>
      <c r="BD88" s="204"/>
      <c r="BE88" s="156">
        <f>+BF88+BG88</f>
        <v>0</v>
      </c>
      <c r="BF88" s="203"/>
      <c r="BG88" s="204"/>
      <c r="BH88" s="156">
        <f>+BI88+BJ88</f>
        <v>0</v>
      </c>
      <c r="BI88" s="203"/>
      <c r="BJ88" s="204"/>
      <c r="BK88" s="156">
        <f>+BL88+BM88</f>
        <v>0</v>
      </c>
      <c r="BL88" s="203"/>
      <c r="BM88" s="204"/>
      <c r="BN88" s="156">
        <f>+BO88+BP88</f>
        <v>0</v>
      </c>
      <c r="BO88" s="203"/>
      <c r="BP88" s="204"/>
      <c r="BQ88" s="156">
        <f>+BR88+BS88</f>
        <v>0</v>
      </c>
      <c r="BR88" s="203"/>
      <c r="BS88" s="204"/>
    </row>
    <row r="89" spans="1:71" ht="15">
      <c r="A89" s="200"/>
      <c r="B89" s="201"/>
      <c r="C89" s="50"/>
      <c r="D89" s="159"/>
      <c r="E89" s="159"/>
      <c r="F89" s="202"/>
      <c r="G89" s="205"/>
      <c r="H89" s="206"/>
      <c r="I89" s="156"/>
      <c r="J89" s="205"/>
      <c r="K89" s="206"/>
      <c r="L89" s="156"/>
      <c r="M89" s="205"/>
      <c r="N89" s="206"/>
      <c r="O89" s="156"/>
      <c r="P89" s="205"/>
      <c r="Q89" s="206"/>
      <c r="R89" s="156"/>
      <c r="S89" s="205"/>
      <c r="T89" s="206"/>
      <c r="U89" s="156"/>
      <c r="V89" s="205"/>
      <c r="W89" s="206"/>
      <c r="X89" s="156"/>
      <c r="Y89" s="205"/>
      <c r="Z89" s="206"/>
      <c r="AA89" s="156"/>
      <c r="AB89" s="205"/>
      <c r="AC89" s="206"/>
      <c r="AD89" s="156"/>
      <c r="AE89" s="205"/>
      <c r="AF89" s="206"/>
      <c r="AG89" s="156"/>
      <c r="AH89" s="205"/>
      <c r="AI89" s="206"/>
      <c r="AJ89" s="156"/>
      <c r="AK89" s="205"/>
      <c r="AL89" s="206"/>
      <c r="AM89" s="156"/>
      <c r="AN89" s="205"/>
      <c r="AO89" s="206"/>
      <c r="AP89" s="156"/>
      <c r="AQ89" s="205"/>
      <c r="AR89" s="206"/>
      <c r="AS89" s="156"/>
      <c r="AT89" s="205"/>
      <c r="AU89" s="206"/>
      <c r="AV89" s="156"/>
      <c r="AW89" s="205"/>
      <c r="AX89" s="206"/>
      <c r="AY89" s="156"/>
      <c r="AZ89" s="205"/>
      <c r="BA89" s="206"/>
      <c r="BB89" s="156"/>
      <c r="BC89" s="205"/>
      <c r="BD89" s="206"/>
      <c r="BE89" s="156"/>
      <c r="BF89" s="205"/>
      <c r="BG89" s="206"/>
      <c r="BH89" s="156"/>
      <c r="BI89" s="205"/>
      <c r="BJ89" s="206"/>
      <c r="BK89" s="156"/>
      <c r="BL89" s="205"/>
      <c r="BM89" s="206"/>
      <c r="BN89" s="156"/>
      <c r="BO89" s="205"/>
      <c r="BP89" s="206"/>
      <c r="BQ89" s="156"/>
      <c r="BR89" s="205"/>
      <c r="BS89" s="206"/>
    </row>
    <row r="90" spans="1:71" ht="15">
      <c r="A90" s="200"/>
      <c r="B90" s="201"/>
      <c r="C90" s="50"/>
      <c r="D90" s="159"/>
      <c r="E90" s="159"/>
      <c r="F90" s="202"/>
      <c r="G90" s="205"/>
      <c r="H90" s="206"/>
      <c r="I90" s="156"/>
      <c r="J90" s="205"/>
      <c r="K90" s="206"/>
      <c r="L90" s="156"/>
      <c r="M90" s="205"/>
      <c r="N90" s="206"/>
      <c r="O90" s="156"/>
      <c r="P90" s="205"/>
      <c r="Q90" s="206"/>
      <c r="R90" s="156"/>
      <c r="S90" s="205"/>
      <c r="T90" s="206"/>
      <c r="U90" s="156"/>
      <c r="V90" s="205"/>
      <c r="W90" s="206"/>
      <c r="X90" s="156"/>
      <c r="Y90" s="205"/>
      <c r="Z90" s="206"/>
      <c r="AA90" s="156"/>
      <c r="AB90" s="205"/>
      <c r="AC90" s="206"/>
      <c r="AD90" s="156"/>
      <c r="AE90" s="205"/>
      <c r="AF90" s="206"/>
      <c r="AG90" s="156"/>
      <c r="AH90" s="205"/>
      <c r="AI90" s="206"/>
      <c r="AJ90" s="156"/>
      <c r="AK90" s="205"/>
      <c r="AL90" s="206"/>
      <c r="AM90" s="156"/>
      <c r="AN90" s="205"/>
      <c r="AO90" s="206"/>
      <c r="AP90" s="156"/>
      <c r="AQ90" s="205"/>
      <c r="AR90" s="206"/>
      <c r="AS90" s="156"/>
      <c r="AT90" s="205"/>
      <c r="AU90" s="206"/>
      <c r="AV90" s="156"/>
      <c r="AW90" s="205"/>
      <c r="AX90" s="206"/>
      <c r="AY90" s="156"/>
      <c r="AZ90" s="205"/>
      <c r="BA90" s="206"/>
      <c r="BB90" s="156"/>
      <c r="BC90" s="205"/>
      <c r="BD90" s="206"/>
      <c r="BE90" s="156"/>
      <c r="BF90" s="205"/>
      <c r="BG90" s="206"/>
      <c r="BH90" s="156"/>
      <c r="BI90" s="205"/>
      <c r="BJ90" s="206"/>
      <c r="BK90" s="156"/>
      <c r="BL90" s="205"/>
      <c r="BM90" s="206"/>
      <c r="BN90" s="156"/>
      <c r="BO90" s="205"/>
      <c r="BP90" s="206"/>
      <c r="BQ90" s="156"/>
      <c r="BR90" s="205"/>
      <c r="BS90" s="206"/>
    </row>
    <row r="91" spans="1:71" ht="15">
      <c r="A91" s="200"/>
      <c r="B91" s="201"/>
      <c r="C91" s="50"/>
      <c r="D91" s="159"/>
      <c r="E91" s="159"/>
      <c r="F91" s="202"/>
      <c r="G91" s="205"/>
      <c r="H91" s="206"/>
      <c r="I91" s="156"/>
      <c r="J91" s="205"/>
      <c r="K91" s="206"/>
      <c r="L91" s="156"/>
      <c r="M91" s="205"/>
      <c r="N91" s="206"/>
      <c r="O91" s="156"/>
      <c r="P91" s="205"/>
      <c r="Q91" s="206"/>
      <c r="R91" s="156"/>
      <c r="S91" s="205"/>
      <c r="T91" s="206"/>
      <c r="U91" s="156"/>
      <c r="V91" s="205"/>
      <c r="W91" s="206"/>
      <c r="X91" s="156"/>
      <c r="Y91" s="205"/>
      <c r="Z91" s="206"/>
      <c r="AA91" s="156"/>
      <c r="AB91" s="205"/>
      <c r="AC91" s="206"/>
      <c r="AD91" s="156"/>
      <c r="AE91" s="205"/>
      <c r="AF91" s="206"/>
      <c r="AG91" s="156"/>
      <c r="AH91" s="205"/>
      <c r="AI91" s="206"/>
      <c r="AJ91" s="156"/>
      <c r="AK91" s="205"/>
      <c r="AL91" s="206"/>
      <c r="AM91" s="156"/>
      <c r="AN91" s="205"/>
      <c r="AO91" s="206"/>
      <c r="AP91" s="156"/>
      <c r="AQ91" s="205"/>
      <c r="AR91" s="206"/>
      <c r="AS91" s="156"/>
      <c r="AT91" s="205"/>
      <c r="AU91" s="206"/>
      <c r="AV91" s="156"/>
      <c r="AW91" s="205"/>
      <c r="AX91" s="206"/>
      <c r="AY91" s="156"/>
      <c r="AZ91" s="205"/>
      <c r="BA91" s="206"/>
      <c r="BB91" s="156"/>
      <c r="BC91" s="205"/>
      <c r="BD91" s="206"/>
      <c r="BE91" s="156"/>
      <c r="BF91" s="205"/>
      <c r="BG91" s="206"/>
      <c r="BH91" s="156"/>
      <c r="BI91" s="205"/>
      <c r="BJ91" s="206"/>
      <c r="BK91" s="156"/>
      <c r="BL91" s="205"/>
      <c r="BM91" s="206"/>
      <c r="BN91" s="156"/>
      <c r="BO91" s="205"/>
      <c r="BP91" s="206"/>
      <c r="BQ91" s="156"/>
      <c r="BR91" s="205"/>
      <c r="BS91" s="206"/>
    </row>
    <row r="92" spans="1:71" ht="15">
      <c r="A92" s="200"/>
      <c r="B92" s="201"/>
      <c r="C92" s="50"/>
      <c r="D92" s="159"/>
      <c r="E92" s="159"/>
      <c r="F92" s="202"/>
      <c r="G92" s="205"/>
      <c r="H92" s="206"/>
      <c r="I92" s="156"/>
      <c r="J92" s="205"/>
      <c r="K92" s="206"/>
      <c r="L92" s="156"/>
      <c r="M92" s="205"/>
      <c r="N92" s="206"/>
      <c r="O92" s="156"/>
      <c r="P92" s="205"/>
      <c r="Q92" s="206"/>
      <c r="R92" s="156"/>
      <c r="S92" s="205"/>
      <c r="T92" s="206"/>
      <c r="U92" s="156"/>
      <c r="V92" s="205"/>
      <c r="W92" s="206"/>
      <c r="X92" s="156"/>
      <c r="Y92" s="205"/>
      <c r="Z92" s="206"/>
      <c r="AA92" s="156"/>
      <c r="AB92" s="205"/>
      <c r="AC92" s="206"/>
      <c r="AD92" s="156"/>
      <c r="AE92" s="205"/>
      <c r="AF92" s="206"/>
      <c r="AG92" s="156"/>
      <c r="AH92" s="205"/>
      <c r="AI92" s="206"/>
      <c r="AJ92" s="156"/>
      <c r="AK92" s="205"/>
      <c r="AL92" s="206"/>
      <c r="AM92" s="156"/>
      <c r="AN92" s="205"/>
      <c r="AO92" s="206"/>
      <c r="AP92" s="156"/>
      <c r="AQ92" s="205"/>
      <c r="AR92" s="206"/>
      <c r="AS92" s="156"/>
      <c r="AT92" s="205"/>
      <c r="AU92" s="206"/>
      <c r="AV92" s="156"/>
      <c r="AW92" s="205"/>
      <c r="AX92" s="206"/>
      <c r="AY92" s="156"/>
      <c r="AZ92" s="205"/>
      <c r="BA92" s="206"/>
      <c r="BB92" s="156"/>
      <c r="BC92" s="205"/>
      <c r="BD92" s="206"/>
      <c r="BE92" s="156"/>
      <c r="BF92" s="205"/>
      <c r="BG92" s="206"/>
      <c r="BH92" s="156"/>
      <c r="BI92" s="205"/>
      <c r="BJ92" s="206"/>
      <c r="BK92" s="156"/>
      <c r="BL92" s="205"/>
      <c r="BM92" s="206"/>
      <c r="BN92" s="156"/>
      <c r="BO92" s="205"/>
      <c r="BP92" s="206"/>
      <c r="BQ92" s="156"/>
      <c r="BR92" s="205"/>
      <c r="BS92" s="206"/>
    </row>
    <row r="93" spans="2:5" ht="15">
      <c r="B93" s="207"/>
      <c r="C93" s="208"/>
      <c r="D93" s="208"/>
      <c r="E93" s="208"/>
    </row>
    <row r="97" ht="12.75">
      <c r="E97" s="209"/>
    </row>
  </sheetData>
  <sheetProtection/>
  <mergeCells count="31">
    <mergeCell ref="D80:E80"/>
    <mergeCell ref="D83:E83"/>
    <mergeCell ref="D81:E81"/>
    <mergeCell ref="D84:E84"/>
    <mergeCell ref="BK4:BM4"/>
    <mergeCell ref="BN4:BP4"/>
    <mergeCell ref="AA4:AC4"/>
    <mergeCell ref="AD4:AF4"/>
    <mergeCell ref="AG4:AI4"/>
    <mergeCell ref="AJ4:AL4"/>
    <mergeCell ref="BQ4:BS4"/>
    <mergeCell ref="AS4:AU4"/>
    <mergeCell ref="AV4:AX4"/>
    <mergeCell ref="AY4:BA4"/>
    <mergeCell ref="BB4:BD4"/>
    <mergeCell ref="BE4:BG4"/>
    <mergeCell ref="BH4:BJ4"/>
    <mergeCell ref="AM4:AO4"/>
    <mergeCell ref="AP4:AR4"/>
    <mergeCell ref="I4:K4"/>
    <mergeCell ref="L4:N4"/>
    <mergeCell ref="O4:Q4"/>
    <mergeCell ref="R4:T4"/>
    <mergeCell ref="U4:W4"/>
    <mergeCell ref="X4:Z4"/>
    <mergeCell ref="A1:E1"/>
    <mergeCell ref="A2:E2"/>
    <mergeCell ref="A4:A5"/>
    <mergeCell ref="B4:B5"/>
    <mergeCell ref="C4:E4"/>
    <mergeCell ref="F4:H4"/>
  </mergeCells>
  <printOptions horizontalCentered="1"/>
  <pageMargins left="0.984251968503937" right="0.3937007874015748" top="0.2362204724409449" bottom="0.3937007874015748" header="0" footer="0"/>
  <pageSetup fitToWidth="50" horizontalDpi="600" verticalDpi="600" orientation="portrait" paperSize="9" scale="74" r:id="rId1"/>
  <rowBreaks count="1" manualBreakCount="1">
    <brk id="6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461"/>
  <sheetViews>
    <sheetView view="pageBreakPreview" zoomScale="85" zoomScaleSheetLayoutView="85" zoomScalePageLayoutView="0" workbookViewId="0" topLeftCell="A1">
      <selection activeCell="B48" sqref="B48"/>
    </sheetView>
  </sheetViews>
  <sheetFormatPr defaultColWidth="9.00390625" defaultRowHeight="12.75"/>
  <cols>
    <col min="1" max="1" width="63.375" style="2" customWidth="1"/>
    <col min="2" max="2" width="8.375" style="7" customWidth="1"/>
    <col min="3" max="3" width="18.25390625" style="8" customWidth="1"/>
    <col min="4" max="4" width="20.375" style="8" customWidth="1"/>
    <col min="5" max="16384" width="9.125" style="2" customWidth="1"/>
  </cols>
  <sheetData>
    <row r="1" ht="24.75" customHeight="1">
      <c r="C1" s="53" t="s">
        <v>211</v>
      </c>
    </row>
    <row r="2" spans="1:4" ht="12.75">
      <c r="A2" s="308"/>
      <c r="B2" s="308"/>
      <c r="C2" s="308"/>
      <c r="D2" s="308"/>
    </row>
    <row r="3" spans="1:4" ht="15" customHeight="1">
      <c r="A3" s="302" t="s">
        <v>177</v>
      </c>
      <c r="B3" s="304" t="s">
        <v>178</v>
      </c>
      <c r="C3" s="307" t="s">
        <v>206</v>
      </c>
      <c r="D3" s="307"/>
    </row>
    <row r="4" spans="1:4" ht="31.5" customHeight="1">
      <c r="A4" s="303"/>
      <c r="B4" s="305"/>
      <c r="C4" s="307"/>
      <c r="D4" s="307"/>
    </row>
    <row r="5" spans="1:4" ht="36" customHeight="1">
      <c r="A5" s="303"/>
      <c r="B5" s="306"/>
      <c r="C5" s="48" t="s">
        <v>207</v>
      </c>
      <c r="D5" s="48" t="s">
        <v>208</v>
      </c>
    </row>
    <row r="6" spans="1:4" s="21" customFormat="1" ht="23.25" customHeight="1">
      <c r="A6" s="20">
        <v>1</v>
      </c>
      <c r="B6" s="3">
        <v>2</v>
      </c>
      <c r="C6" s="3">
        <v>5</v>
      </c>
      <c r="D6" s="3">
        <v>6</v>
      </c>
    </row>
    <row r="7" spans="1:4" ht="35.25" customHeight="1">
      <c r="A7" s="49" t="s">
        <v>179</v>
      </c>
      <c r="B7" s="5" t="s">
        <v>67</v>
      </c>
      <c r="C7" s="44">
        <v>4090956.2</v>
      </c>
      <c r="D7" s="41" t="s">
        <v>68</v>
      </c>
    </row>
    <row r="8" spans="1:4" ht="35.25" customHeight="1">
      <c r="A8" s="49" t="s">
        <v>180</v>
      </c>
      <c r="B8" s="5" t="s">
        <v>69</v>
      </c>
      <c r="C8" s="41" t="s">
        <v>68</v>
      </c>
      <c r="D8" s="42">
        <f>'2010'!C76</f>
        <v>2289145.03018</v>
      </c>
    </row>
    <row r="9" spans="1:4" ht="39" customHeight="1">
      <c r="A9" s="49" t="s">
        <v>181</v>
      </c>
      <c r="B9" s="5" t="s">
        <v>70</v>
      </c>
      <c r="C9" s="43">
        <f>C7-D8</f>
        <v>1801811.1698200004</v>
      </c>
      <c r="D9" s="41"/>
    </row>
    <row r="10" spans="1:4" ht="34.5" customHeight="1">
      <c r="A10" s="49" t="s">
        <v>182</v>
      </c>
      <c r="B10" s="5" t="s">
        <v>71</v>
      </c>
      <c r="C10" s="41" t="s">
        <v>68</v>
      </c>
      <c r="D10" s="43">
        <f>D11+D12+D13+D14</f>
        <v>1809217.8716175002</v>
      </c>
    </row>
    <row r="11" spans="1:4" ht="24" customHeight="1">
      <c r="A11" s="49" t="s">
        <v>183</v>
      </c>
      <c r="B11" s="5" t="s">
        <v>72</v>
      </c>
      <c r="C11" s="41" t="s">
        <v>68</v>
      </c>
      <c r="D11" s="41"/>
    </row>
    <row r="12" spans="1:4" ht="24" customHeight="1">
      <c r="A12" s="49" t="s">
        <v>184</v>
      </c>
      <c r="B12" s="5" t="s">
        <v>73</v>
      </c>
      <c r="C12" s="41" t="s">
        <v>68</v>
      </c>
      <c r="D12" s="42">
        <f>'9420'!C76</f>
        <v>761203.2</v>
      </c>
    </row>
    <row r="13" spans="1:4" ht="24" customHeight="1">
      <c r="A13" s="49" t="s">
        <v>185</v>
      </c>
      <c r="B13" s="5" t="s">
        <v>74</v>
      </c>
      <c r="C13" s="41" t="s">
        <v>68</v>
      </c>
      <c r="D13" s="42">
        <f>'9430'!C76</f>
        <v>1048014.6716175001</v>
      </c>
    </row>
    <row r="14" spans="1:4" ht="38.25" customHeight="1">
      <c r="A14" s="49" t="s">
        <v>186</v>
      </c>
      <c r="B14" s="5" t="s">
        <v>75</v>
      </c>
      <c r="C14" s="41" t="s">
        <v>68</v>
      </c>
      <c r="D14" s="41"/>
    </row>
    <row r="15" spans="1:4" ht="25.5" customHeight="1">
      <c r="A15" s="49" t="s">
        <v>187</v>
      </c>
      <c r="B15" s="5" t="s">
        <v>76</v>
      </c>
      <c r="C15" s="41">
        <v>8056.06</v>
      </c>
      <c r="D15" s="41" t="s">
        <v>68</v>
      </c>
    </row>
    <row r="16" spans="1:4" ht="15.75">
      <c r="A16" s="49" t="s">
        <v>188</v>
      </c>
      <c r="B16" s="5" t="s">
        <v>77</v>
      </c>
      <c r="C16" s="43">
        <f>C9-D10+C15</f>
        <v>649.3582025002133</v>
      </c>
      <c r="D16" s="41"/>
    </row>
    <row r="17" spans="1:4" ht="37.5" customHeight="1">
      <c r="A17" s="49" t="s">
        <v>189</v>
      </c>
      <c r="B17" s="5" t="s">
        <v>78</v>
      </c>
      <c r="C17" s="37">
        <f>C18+C19+C20+C21</f>
        <v>0</v>
      </c>
      <c r="D17" s="26" t="s">
        <v>68</v>
      </c>
    </row>
    <row r="18" spans="1:4" ht="23.25" customHeight="1">
      <c r="A18" s="49" t="s">
        <v>190</v>
      </c>
      <c r="B18" s="5" t="s">
        <v>79</v>
      </c>
      <c r="C18" s="26"/>
      <c r="D18" s="26" t="s">
        <v>68</v>
      </c>
    </row>
    <row r="19" spans="1:4" ht="23.25" customHeight="1">
      <c r="A19" s="49" t="s">
        <v>191</v>
      </c>
      <c r="B19" s="5" t="s">
        <v>80</v>
      </c>
      <c r="C19" s="26"/>
      <c r="D19" s="26" t="s">
        <v>68</v>
      </c>
    </row>
    <row r="20" spans="1:4" ht="23.25" customHeight="1">
      <c r="A20" s="49" t="s">
        <v>192</v>
      </c>
      <c r="B20" s="5" t="s">
        <v>81</v>
      </c>
      <c r="C20" s="26"/>
      <c r="D20" s="26" t="s">
        <v>68</v>
      </c>
    </row>
    <row r="21" spans="1:4" ht="23.25" customHeight="1">
      <c r="A21" s="49" t="s">
        <v>193</v>
      </c>
      <c r="B21" s="5" t="s">
        <v>82</v>
      </c>
      <c r="C21" s="26"/>
      <c r="D21" s="26" t="s">
        <v>68</v>
      </c>
    </row>
    <row r="22" spans="1:4" ht="23.25" customHeight="1">
      <c r="A22" s="49" t="s">
        <v>194</v>
      </c>
      <c r="B22" s="5" t="s">
        <v>83</v>
      </c>
      <c r="C22" s="26"/>
      <c r="D22" s="26" t="s">
        <v>68</v>
      </c>
    </row>
    <row r="23" spans="1:4" ht="30">
      <c r="A23" s="49" t="s">
        <v>195</v>
      </c>
      <c r="B23" s="5" t="s">
        <v>84</v>
      </c>
      <c r="C23" s="26" t="s">
        <v>68</v>
      </c>
      <c r="D23" s="37">
        <f>SUM(D24:D27)</f>
        <v>0</v>
      </c>
    </row>
    <row r="24" spans="1:4" ht="28.5" customHeight="1">
      <c r="A24" s="49" t="s">
        <v>196</v>
      </c>
      <c r="B24" s="5" t="s">
        <v>85</v>
      </c>
      <c r="C24" s="26" t="s">
        <v>68</v>
      </c>
      <c r="D24" s="26"/>
    </row>
    <row r="25" spans="1:4" ht="37.5" customHeight="1">
      <c r="A25" s="49" t="s">
        <v>197</v>
      </c>
      <c r="B25" s="5" t="s">
        <v>86</v>
      </c>
      <c r="C25" s="26" t="s">
        <v>68</v>
      </c>
      <c r="D25" s="26"/>
    </row>
    <row r="26" spans="1:4" ht="23.25" customHeight="1">
      <c r="A26" s="49" t="s">
        <v>198</v>
      </c>
      <c r="B26" s="5" t="s">
        <v>87</v>
      </c>
      <c r="C26" s="26" t="s">
        <v>68</v>
      </c>
      <c r="D26" s="26"/>
    </row>
    <row r="27" spans="1:4" ht="23.25" customHeight="1">
      <c r="A27" s="49" t="s">
        <v>199</v>
      </c>
      <c r="B27" s="5" t="s">
        <v>88</v>
      </c>
      <c r="C27" s="26" t="s">
        <v>68</v>
      </c>
      <c r="D27" s="26"/>
    </row>
    <row r="28" spans="1:4" ht="33.75" customHeight="1">
      <c r="A28" s="49" t="s">
        <v>200</v>
      </c>
      <c r="B28" s="5" t="s">
        <v>89</v>
      </c>
      <c r="C28" s="37">
        <f>C17+C16-D23</f>
        <v>649.3582025002133</v>
      </c>
      <c r="D28" s="26"/>
    </row>
    <row r="29" spans="1:4" ht="26.25" customHeight="1">
      <c r="A29" s="49" t="s">
        <v>201</v>
      </c>
      <c r="B29" s="5" t="s">
        <v>90</v>
      </c>
      <c r="C29" s="26"/>
      <c r="D29" s="26"/>
    </row>
    <row r="30" spans="1:4" ht="34.5" customHeight="1">
      <c r="A30" s="49" t="s">
        <v>202</v>
      </c>
      <c r="B30" s="5" t="s">
        <v>91</v>
      </c>
      <c r="C30" s="37">
        <f>C28</f>
        <v>649.3582025002133</v>
      </c>
      <c r="D30" s="26"/>
    </row>
    <row r="31" spans="1:4" ht="27" customHeight="1">
      <c r="A31" s="49" t="s">
        <v>203</v>
      </c>
      <c r="B31" s="5" t="s">
        <v>92</v>
      </c>
      <c r="C31" s="26" t="s">
        <v>68</v>
      </c>
      <c r="D31" s="40">
        <v>486.8</v>
      </c>
    </row>
    <row r="32" spans="1:4" ht="27" customHeight="1">
      <c r="A32" s="49" t="s">
        <v>204</v>
      </c>
      <c r="B32" s="5" t="s">
        <v>93</v>
      </c>
      <c r="C32" s="26" t="s">
        <v>68</v>
      </c>
      <c r="D32" s="24"/>
    </row>
    <row r="33" spans="1:4" ht="28.5" customHeight="1">
      <c r="A33" s="49" t="s">
        <v>205</v>
      </c>
      <c r="B33" s="5" t="s">
        <v>94</v>
      </c>
      <c r="C33" s="37">
        <f>C30-D31-D32</f>
        <v>162.55820250021333</v>
      </c>
      <c r="D33" s="26"/>
    </row>
    <row r="34" spans="1:13" s="1" customFormat="1" ht="15">
      <c r="A34" s="2"/>
      <c r="B34" s="7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16.5">
      <c r="A35" s="29" t="s">
        <v>164</v>
      </c>
      <c r="B35" s="30"/>
      <c r="C35" s="31"/>
      <c r="D35" s="45" t="s">
        <v>175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16.5">
      <c r="A36" s="29"/>
      <c r="B36" s="51" t="s">
        <v>166</v>
      </c>
      <c r="C36" s="31"/>
      <c r="D36" s="32"/>
      <c r="E36" s="2"/>
      <c r="F36" s="2"/>
      <c r="G36" s="2"/>
      <c r="H36" s="2"/>
      <c r="I36" s="2"/>
      <c r="J36" s="2"/>
      <c r="K36" s="2"/>
      <c r="L36" s="2"/>
      <c r="M36" s="2"/>
    </row>
    <row r="37" spans="1:13" s="1" customFormat="1" ht="16.5">
      <c r="A37" s="29"/>
      <c r="B37" s="33"/>
      <c r="C37" s="31"/>
      <c r="D37" s="33"/>
      <c r="E37" s="2"/>
      <c r="F37" s="2"/>
      <c r="G37" s="2"/>
      <c r="H37" s="2"/>
      <c r="I37" s="2"/>
      <c r="J37" s="2"/>
      <c r="K37" s="2"/>
      <c r="L37" s="2"/>
      <c r="M37" s="2"/>
    </row>
    <row r="38" spans="1:13" s="1" customFormat="1" ht="16.5">
      <c r="A38" s="29" t="s">
        <v>165</v>
      </c>
      <c r="B38" s="34"/>
      <c r="C38" s="31"/>
      <c r="D38" s="47" t="s">
        <v>176</v>
      </c>
      <c r="E38" s="2"/>
      <c r="F38" s="2"/>
      <c r="G38" s="2"/>
      <c r="H38" s="2"/>
      <c r="I38" s="2"/>
      <c r="J38" s="2"/>
      <c r="K38" s="2"/>
      <c r="L38" s="2"/>
      <c r="M38" s="2"/>
    </row>
    <row r="39" spans="1:13" s="1" customFormat="1" ht="16.5">
      <c r="A39" s="35"/>
      <c r="B39" s="51" t="s">
        <v>166</v>
      </c>
      <c r="C39" s="31"/>
      <c r="D39" s="32"/>
      <c r="E39" s="2"/>
      <c r="F39" s="2"/>
      <c r="G39" s="2"/>
      <c r="H39" s="2"/>
      <c r="I39" s="2"/>
      <c r="J39" s="2"/>
      <c r="K39" s="2"/>
      <c r="L39" s="2"/>
      <c r="M39" s="2"/>
    </row>
    <row r="40" spans="1:13" s="1" customFormat="1" ht="16.5">
      <c r="A40" s="36"/>
      <c r="B40" s="35"/>
      <c r="C40" s="31"/>
      <c r="D40" s="35"/>
      <c r="E40" s="2"/>
      <c r="F40" s="2"/>
      <c r="G40" s="2"/>
      <c r="H40" s="2"/>
      <c r="I40" s="2"/>
      <c r="J40" s="2"/>
      <c r="K40" s="2"/>
      <c r="L40" s="2"/>
      <c r="M40" s="2"/>
    </row>
    <row r="41" spans="1:13" s="1" customFormat="1" ht="15">
      <c r="A41" s="2"/>
      <c r="B41" s="7"/>
      <c r="C41" s="9"/>
      <c r="D41" s="9"/>
      <c r="E41" s="2"/>
      <c r="F41" s="2"/>
      <c r="G41" s="2"/>
      <c r="H41" s="2"/>
      <c r="I41" s="2"/>
      <c r="J41" s="2"/>
      <c r="K41" s="2"/>
      <c r="L41" s="2"/>
      <c r="M41" s="2"/>
    </row>
    <row r="42" spans="1:13" s="1" customFormat="1" ht="15">
      <c r="A42" s="2"/>
      <c r="B42" s="7"/>
      <c r="C42" s="9"/>
      <c r="D42" s="9"/>
      <c r="E42" s="2"/>
      <c r="F42" s="2"/>
      <c r="G42" s="2"/>
      <c r="H42" s="2"/>
      <c r="I42" s="2"/>
      <c r="J42" s="2"/>
      <c r="K42" s="2"/>
      <c r="L42" s="2"/>
      <c r="M42" s="2"/>
    </row>
    <row r="43" spans="1:13" s="1" customFormat="1" ht="15">
      <c r="A43" s="2"/>
      <c r="B43" s="7"/>
      <c r="C43" s="9"/>
      <c r="D43" s="9"/>
      <c r="E43" s="2"/>
      <c r="F43" s="2"/>
      <c r="G43" s="2"/>
      <c r="H43" s="2"/>
      <c r="I43" s="2"/>
      <c r="J43" s="2"/>
      <c r="K43" s="2"/>
      <c r="L43" s="2"/>
      <c r="M43" s="2"/>
    </row>
    <row r="44" spans="1:13" s="1" customFormat="1" ht="15">
      <c r="A44" s="2"/>
      <c r="B44" s="7"/>
      <c r="C44" s="9"/>
      <c r="D44" s="9"/>
      <c r="E44" s="2"/>
      <c r="F44" s="2"/>
      <c r="G44" s="2"/>
      <c r="H44" s="2"/>
      <c r="I44" s="2"/>
      <c r="J44" s="2"/>
      <c r="K44" s="2"/>
      <c r="L44" s="2"/>
      <c r="M44" s="2"/>
    </row>
    <row r="45" spans="1:13" s="1" customFormat="1" ht="15">
      <c r="A45" s="2"/>
      <c r="B45" s="7"/>
      <c r="C45" s="9"/>
      <c r="D45" s="9"/>
      <c r="E45" s="2"/>
      <c r="F45" s="2"/>
      <c r="G45" s="2"/>
      <c r="H45" s="2"/>
      <c r="I45" s="2"/>
      <c r="J45" s="2"/>
      <c r="K45" s="2"/>
      <c r="L45" s="2"/>
      <c r="M45" s="2"/>
    </row>
    <row r="46" spans="1:13" s="1" customFormat="1" ht="15">
      <c r="A46" s="2"/>
      <c r="B46" s="7"/>
      <c r="C46" s="9"/>
      <c r="D46" s="9"/>
      <c r="E46" s="2"/>
      <c r="F46" s="2"/>
      <c r="G46" s="2"/>
      <c r="H46" s="2"/>
      <c r="I46" s="2"/>
      <c r="J46" s="2"/>
      <c r="K46" s="2"/>
      <c r="L46" s="2"/>
      <c r="M46" s="2"/>
    </row>
    <row r="47" spans="1:13" s="1" customFormat="1" ht="15">
      <c r="A47" s="2"/>
      <c r="B47" s="7"/>
      <c r="C47" s="9"/>
      <c r="D47" s="9"/>
      <c r="E47" s="2"/>
      <c r="F47" s="2"/>
      <c r="G47" s="2"/>
      <c r="H47" s="2"/>
      <c r="I47" s="2"/>
      <c r="J47" s="2"/>
      <c r="K47" s="2"/>
      <c r="L47" s="2"/>
      <c r="M47" s="2"/>
    </row>
    <row r="48" spans="1:13" s="1" customFormat="1" ht="15">
      <c r="A48" s="2"/>
      <c r="B48" s="7"/>
      <c r="C48" s="9"/>
      <c r="D48" s="9"/>
      <c r="E48" s="2"/>
      <c r="F48" s="2"/>
      <c r="G48" s="2"/>
      <c r="H48" s="2"/>
      <c r="I48" s="2"/>
      <c r="J48" s="2"/>
      <c r="K48" s="2"/>
      <c r="L48" s="2"/>
      <c r="M48" s="2"/>
    </row>
    <row r="49" spans="1:13" s="1" customFormat="1" ht="15">
      <c r="A49" s="2"/>
      <c r="B49" s="7"/>
      <c r="C49" s="9"/>
      <c r="D49" s="9"/>
      <c r="E49" s="2"/>
      <c r="F49" s="2"/>
      <c r="G49" s="2"/>
      <c r="H49" s="2"/>
      <c r="I49" s="2"/>
      <c r="J49" s="2"/>
      <c r="K49" s="2"/>
      <c r="L49" s="2"/>
      <c r="M49" s="2"/>
    </row>
    <row r="50" spans="1:13" s="1" customFormat="1" ht="15">
      <c r="A50" s="2"/>
      <c r="B50" s="7"/>
      <c r="C50" s="9"/>
      <c r="D50" s="9"/>
      <c r="E50" s="2"/>
      <c r="F50" s="2"/>
      <c r="G50" s="2"/>
      <c r="H50" s="2"/>
      <c r="I50" s="2"/>
      <c r="J50" s="2"/>
      <c r="K50" s="2"/>
      <c r="L50" s="2"/>
      <c r="M50" s="2"/>
    </row>
    <row r="51" spans="1:13" s="1" customFormat="1" ht="15">
      <c r="A51" s="2"/>
      <c r="B51" s="7"/>
      <c r="C51" s="9"/>
      <c r="D51" s="9"/>
      <c r="E51" s="2"/>
      <c r="F51" s="2"/>
      <c r="G51" s="2"/>
      <c r="H51" s="2"/>
      <c r="I51" s="2"/>
      <c r="J51" s="2"/>
      <c r="K51" s="2"/>
      <c r="L51" s="2"/>
      <c r="M51" s="2"/>
    </row>
    <row r="52" spans="1:13" s="1" customFormat="1" ht="15">
      <c r="A52" s="2"/>
      <c r="B52" s="7"/>
      <c r="C52" s="9"/>
      <c r="D52" s="9"/>
      <c r="E52" s="2"/>
      <c r="F52" s="2"/>
      <c r="G52" s="2"/>
      <c r="H52" s="2"/>
      <c r="I52" s="2"/>
      <c r="J52" s="2"/>
      <c r="K52" s="2"/>
      <c r="L52" s="2"/>
      <c r="M52" s="2"/>
    </row>
    <row r="53" spans="1:13" s="1" customFormat="1" ht="15">
      <c r="A53" s="2"/>
      <c r="B53" s="7"/>
      <c r="C53" s="9"/>
      <c r="D53" s="9"/>
      <c r="E53" s="2"/>
      <c r="F53" s="2"/>
      <c r="G53" s="2"/>
      <c r="H53" s="2"/>
      <c r="I53" s="2"/>
      <c r="J53" s="2"/>
      <c r="K53" s="2"/>
      <c r="L53" s="2"/>
      <c r="M53" s="2"/>
    </row>
    <row r="54" spans="1:13" s="1" customFormat="1" ht="15">
      <c r="A54" s="2"/>
      <c r="B54" s="7"/>
      <c r="C54" s="9"/>
      <c r="D54" s="9"/>
      <c r="E54" s="2"/>
      <c r="F54" s="2"/>
      <c r="G54" s="2"/>
      <c r="H54" s="2"/>
      <c r="I54" s="2"/>
      <c r="J54" s="2"/>
      <c r="K54" s="2"/>
      <c r="L54" s="2"/>
      <c r="M54" s="2"/>
    </row>
    <row r="55" spans="1:13" s="1" customFormat="1" ht="15">
      <c r="A55" s="2"/>
      <c r="B55" s="7"/>
      <c r="C55" s="9"/>
      <c r="D55" s="9"/>
      <c r="E55" s="2"/>
      <c r="F55" s="2"/>
      <c r="G55" s="2"/>
      <c r="H55" s="2"/>
      <c r="I55" s="2"/>
      <c r="J55" s="2"/>
      <c r="K55" s="2"/>
      <c r="L55" s="2"/>
      <c r="M55" s="2"/>
    </row>
    <row r="56" spans="1:13" s="1" customFormat="1" ht="15">
      <c r="A56" s="2"/>
      <c r="B56" s="7"/>
      <c r="C56" s="9"/>
      <c r="D56" s="9"/>
      <c r="E56" s="2"/>
      <c r="F56" s="2"/>
      <c r="G56" s="2"/>
      <c r="H56" s="2"/>
      <c r="I56" s="2"/>
      <c r="J56" s="2"/>
      <c r="K56" s="2"/>
      <c r="L56" s="2"/>
      <c r="M56" s="2"/>
    </row>
    <row r="57" spans="1:13" s="1" customFormat="1" ht="15">
      <c r="A57" s="2"/>
      <c r="B57" s="7"/>
      <c r="C57" s="9"/>
      <c r="D57" s="9"/>
      <c r="E57" s="2"/>
      <c r="F57" s="2"/>
      <c r="G57" s="2"/>
      <c r="H57" s="2"/>
      <c r="I57" s="2"/>
      <c r="J57" s="2"/>
      <c r="K57" s="2"/>
      <c r="L57" s="2"/>
      <c r="M57" s="2"/>
    </row>
    <row r="58" spans="1:13" s="1" customFormat="1" ht="15">
      <c r="A58" s="2"/>
      <c r="B58" s="7"/>
      <c r="C58" s="9"/>
      <c r="D58" s="9"/>
      <c r="E58" s="2"/>
      <c r="F58" s="2"/>
      <c r="G58" s="2"/>
      <c r="H58" s="2"/>
      <c r="I58" s="2"/>
      <c r="J58" s="2"/>
      <c r="K58" s="2"/>
      <c r="L58" s="2"/>
      <c r="M58" s="2"/>
    </row>
    <row r="59" spans="1:13" s="1" customFormat="1" ht="15">
      <c r="A59" s="2"/>
      <c r="B59" s="7"/>
      <c r="C59" s="9"/>
      <c r="D59" s="9"/>
      <c r="E59" s="2"/>
      <c r="F59" s="2"/>
      <c r="G59" s="2"/>
      <c r="H59" s="2"/>
      <c r="I59" s="2"/>
      <c r="J59" s="2"/>
      <c r="K59" s="2"/>
      <c r="L59" s="2"/>
      <c r="M59" s="2"/>
    </row>
    <row r="60" spans="1:13" s="1" customFormat="1" ht="15">
      <c r="A60" s="2"/>
      <c r="B60" s="7"/>
      <c r="C60" s="9"/>
      <c r="D60" s="9"/>
      <c r="E60" s="2"/>
      <c r="F60" s="2"/>
      <c r="G60" s="2"/>
      <c r="H60" s="2"/>
      <c r="I60" s="2"/>
      <c r="J60" s="2"/>
      <c r="K60" s="2"/>
      <c r="L60" s="2"/>
      <c r="M60" s="2"/>
    </row>
    <row r="61" spans="1:13" s="1" customFormat="1" ht="15">
      <c r="A61" s="2"/>
      <c r="B61" s="7"/>
      <c r="C61" s="9"/>
      <c r="D61" s="9"/>
      <c r="E61" s="2"/>
      <c r="F61" s="2"/>
      <c r="G61" s="2"/>
      <c r="H61" s="2"/>
      <c r="I61" s="2"/>
      <c r="J61" s="2"/>
      <c r="K61" s="2"/>
      <c r="L61" s="2"/>
      <c r="M61" s="2"/>
    </row>
    <row r="62" spans="1:13" s="1" customFormat="1" ht="15">
      <c r="A62" s="2"/>
      <c r="B62" s="7"/>
      <c r="C62" s="9"/>
      <c r="D62" s="9"/>
      <c r="E62" s="2"/>
      <c r="F62" s="2"/>
      <c r="G62" s="2"/>
      <c r="H62" s="2"/>
      <c r="I62" s="2"/>
      <c r="J62" s="2"/>
      <c r="K62" s="2"/>
      <c r="L62" s="2"/>
      <c r="M62" s="2"/>
    </row>
    <row r="63" spans="1:13" s="1" customFormat="1" ht="15">
      <c r="A63" s="2"/>
      <c r="B63" s="7"/>
      <c r="C63" s="9"/>
      <c r="D63" s="9"/>
      <c r="E63" s="2"/>
      <c r="F63" s="2"/>
      <c r="G63" s="2"/>
      <c r="H63" s="2"/>
      <c r="I63" s="2"/>
      <c r="J63" s="2"/>
      <c r="K63" s="2"/>
      <c r="L63" s="2"/>
      <c r="M63" s="2"/>
    </row>
    <row r="64" spans="1:13" s="1" customFormat="1" ht="15">
      <c r="A64" s="2"/>
      <c r="B64" s="7"/>
      <c r="C64" s="9"/>
      <c r="D64" s="9"/>
      <c r="E64" s="2"/>
      <c r="F64" s="2"/>
      <c r="G64" s="2"/>
      <c r="H64" s="2"/>
      <c r="I64" s="2"/>
      <c r="J64" s="2"/>
      <c r="K64" s="2"/>
      <c r="L64" s="2"/>
      <c r="M64" s="2"/>
    </row>
    <row r="65" spans="1:13" s="1" customFormat="1" ht="15">
      <c r="A65" s="2"/>
      <c r="B65" s="7"/>
      <c r="C65" s="9"/>
      <c r="D65" s="9"/>
      <c r="E65" s="2"/>
      <c r="F65" s="2"/>
      <c r="G65" s="2"/>
      <c r="H65" s="2"/>
      <c r="I65" s="2"/>
      <c r="J65" s="2"/>
      <c r="K65" s="2"/>
      <c r="L65" s="2"/>
      <c r="M65" s="2"/>
    </row>
    <row r="66" spans="1:13" s="1" customFormat="1" ht="15">
      <c r="A66" s="2"/>
      <c r="B66" s="7"/>
      <c r="C66" s="9"/>
      <c r="D66" s="9"/>
      <c r="E66" s="2"/>
      <c r="F66" s="2"/>
      <c r="G66" s="2"/>
      <c r="H66" s="2"/>
      <c r="I66" s="2"/>
      <c r="J66" s="2"/>
      <c r="K66" s="2"/>
      <c r="L66" s="2"/>
      <c r="M66" s="2"/>
    </row>
    <row r="67" spans="1:13" s="1" customFormat="1" ht="15">
      <c r="A67" s="2"/>
      <c r="B67" s="7"/>
      <c r="C67" s="9"/>
      <c r="D67" s="9"/>
      <c r="E67" s="2"/>
      <c r="F67" s="2"/>
      <c r="G67" s="2"/>
      <c r="H67" s="2"/>
      <c r="I67" s="2"/>
      <c r="J67" s="2"/>
      <c r="K67" s="2"/>
      <c r="L67" s="2"/>
      <c r="M67" s="2"/>
    </row>
    <row r="68" spans="1:13" s="1" customFormat="1" ht="15">
      <c r="A68" s="2"/>
      <c r="B68" s="7"/>
      <c r="C68" s="9"/>
      <c r="D68" s="9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5">
      <c r="A69" s="2"/>
      <c r="B69" s="7"/>
      <c r="C69" s="9"/>
      <c r="D69" s="9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15">
      <c r="A70" s="2"/>
      <c r="B70" s="7"/>
      <c r="C70" s="9"/>
      <c r="D70" s="9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15">
      <c r="A71" s="2"/>
      <c r="B71" s="7"/>
      <c r="C71" s="9"/>
      <c r="D71" s="9"/>
      <c r="E71" s="2"/>
      <c r="F71" s="2"/>
      <c r="G71" s="2"/>
      <c r="H71" s="2"/>
      <c r="I71" s="2"/>
      <c r="J71" s="2"/>
      <c r="K71" s="2"/>
      <c r="L71" s="2"/>
      <c r="M71" s="2"/>
    </row>
    <row r="72" spans="1:13" s="1" customFormat="1" ht="15">
      <c r="A72" s="2"/>
      <c r="B72" s="7"/>
      <c r="C72" s="9"/>
      <c r="D72" s="9"/>
      <c r="E72" s="2"/>
      <c r="F72" s="2"/>
      <c r="G72" s="2"/>
      <c r="H72" s="2"/>
      <c r="I72" s="2"/>
      <c r="J72" s="2"/>
      <c r="K72" s="2"/>
      <c r="L72" s="2"/>
      <c r="M72" s="2"/>
    </row>
    <row r="73" spans="1:13" s="1" customFormat="1" ht="15">
      <c r="A73" s="2"/>
      <c r="B73" s="7"/>
      <c r="C73" s="9"/>
      <c r="D73" s="9"/>
      <c r="E73" s="2"/>
      <c r="F73" s="2"/>
      <c r="G73" s="2"/>
      <c r="H73" s="2"/>
      <c r="I73" s="2"/>
      <c r="J73" s="2"/>
      <c r="K73" s="2"/>
      <c r="L73" s="2"/>
      <c r="M73" s="2"/>
    </row>
    <row r="74" spans="1:13" s="1" customFormat="1" ht="15">
      <c r="A74" s="2"/>
      <c r="B74" s="7"/>
      <c r="C74" s="9"/>
      <c r="D74" s="9"/>
      <c r="E74" s="2"/>
      <c r="F74" s="2"/>
      <c r="G74" s="2"/>
      <c r="H74" s="2"/>
      <c r="I74" s="2"/>
      <c r="J74" s="2"/>
      <c r="K74" s="2"/>
      <c r="L74" s="2"/>
      <c r="M74" s="2"/>
    </row>
    <row r="75" spans="1:13" s="1" customFormat="1" ht="15">
      <c r="A75" s="2"/>
      <c r="B75" s="7"/>
      <c r="C75" s="9"/>
      <c r="D75" s="9"/>
      <c r="E75" s="2"/>
      <c r="F75" s="2"/>
      <c r="G75" s="2"/>
      <c r="H75" s="2"/>
      <c r="I75" s="2"/>
      <c r="J75" s="2"/>
      <c r="K75" s="2"/>
      <c r="L75" s="2"/>
      <c r="M75" s="2"/>
    </row>
    <row r="76" spans="1:13" s="1" customFormat="1" ht="15">
      <c r="A76" s="2"/>
      <c r="B76" s="7"/>
      <c r="C76" s="9"/>
      <c r="D76" s="9"/>
      <c r="E76" s="2"/>
      <c r="F76" s="2"/>
      <c r="G76" s="2"/>
      <c r="H76" s="2"/>
      <c r="I76" s="2"/>
      <c r="J76" s="2"/>
      <c r="K76" s="2"/>
      <c r="L76" s="2"/>
      <c r="M76" s="2"/>
    </row>
    <row r="77" spans="1:13" s="1" customFormat="1" ht="15">
      <c r="A77" s="2"/>
      <c r="B77" s="7"/>
      <c r="C77" s="9"/>
      <c r="D77" s="9"/>
      <c r="E77" s="2"/>
      <c r="F77" s="2"/>
      <c r="G77" s="2"/>
      <c r="H77" s="2"/>
      <c r="I77" s="2"/>
      <c r="J77" s="2"/>
      <c r="K77" s="2"/>
      <c r="L77" s="2"/>
      <c r="M77" s="2"/>
    </row>
    <row r="78" spans="1:13" s="1" customFormat="1" ht="15">
      <c r="A78" s="2"/>
      <c r="B78" s="7"/>
      <c r="C78" s="9"/>
      <c r="D78" s="9"/>
      <c r="E78" s="2"/>
      <c r="F78" s="2"/>
      <c r="G78" s="2"/>
      <c r="H78" s="2"/>
      <c r="I78" s="2"/>
      <c r="J78" s="2"/>
      <c r="K78" s="2"/>
      <c r="L78" s="2"/>
      <c r="M78" s="2"/>
    </row>
    <row r="79" spans="1:13" s="1" customFormat="1" ht="15">
      <c r="A79" s="2"/>
      <c r="B79" s="7"/>
      <c r="C79" s="9"/>
      <c r="D79" s="9"/>
      <c r="E79" s="2"/>
      <c r="F79" s="2"/>
      <c r="G79" s="2"/>
      <c r="H79" s="2"/>
      <c r="I79" s="2"/>
      <c r="J79" s="2"/>
      <c r="K79" s="2"/>
      <c r="L79" s="2"/>
      <c r="M79" s="2"/>
    </row>
    <row r="80" spans="1:13" s="1" customFormat="1" ht="15">
      <c r="A80" s="2"/>
      <c r="B80" s="7"/>
      <c r="C80" s="9"/>
      <c r="D80" s="9"/>
      <c r="E80" s="2"/>
      <c r="F80" s="2"/>
      <c r="G80" s="2"/>
      <c r="H80" s="2"/>
      <c r="I80" s="2"/>
      <c r="J80" s="2"/>
      <c r="K80" s="2"/>
      <c r="L80" s="2"/>
      <c r="M80" s="2"/>
    </row>
    <row r="81" spans="1:13" s="1" customFormat="1" ht="15">
      <c r="A81" s="2"/>
      <c r="B81" s="7"/>
      <c r="C81" s="9"/>
      <c r="D81" s="9"/>
      <c r="E81" s="2"/>
      <c r="F81" s="2"/>
      <c r="G81" s="2"/>
      <c r="H81" s="2"/>
      <c r="I81" s="2"/>
      <c r="J81" s="2"/>
      <c r="K81" s="2"/>
      <c r="L81" s="2"/>
      <c r="M81" s="2"/>
    </row>
    <row r="82" spans="1:13" s="1" customFormat="1" ht="15">
      <c r="A82" s="2"/>
      <c r="B82" s="7"/>
      <c r="C82" s="9"/>
      <c r="D82" s="9"/>
      <c r="E82" s="2"/>
      <c r="F82" s="2"/>
      <c r="G82" s="2"/>
      <c r="H82" s="2"/>
      <c r="I82" s="2"/>
      <c r="J82" s="2"/>
      <c r="K82" s="2"/>
      <c r="L82" s="2"/>
      <c r="M82" s="2"/>
    </row>
    <row r="83" spans="1:13" s="1" customFormat="1" ht="15">
      <c r="A83" s="2"/>
      <c r="B83" s="7"/>
      <c r="C83" s="9"/>
      <c r="D83" s="9"/>
      <c r="E83" s="2"/>
      <c r="F83" s="2"/>
      <c r="G83" s="2"/>
      <c r="H83" s="2"/>
      <c r="I83" s="2"/>
      <c r="J83" s="2"/>
      <c r="K83" s="2"/>
      <c r="L83" s="2"/>
      <c r="M83" s="2"/>
    </row>
    <row r="84" spans="1:13" s="1" customFormat="1" ht="15">
      <c r="A84" s="2"/>
      <c r="B84" s="7"/>
      <c r="C84" s="9"/>
      <c r="D84" s="9"/>
      <c r="E84" s="2"/>
      <c r="F84" s="2"/>
      <c r="G84" s="2"/>
      <c r="H84" s="2"/>
      <c r="I84" s="2"/>
      <c r="J84" s="2"/>
      <c r="K84" s="2"/>
      <c r="L84" s="2"/>
      <c r="M84" s="2"/>
    </row>
    <row r="85" spans="1:13" s="1" customFormat="1" ht="15">
      <c r="A85" s="2"/>
      <c r="B85" s="7"/>
      <c r="C85" s="9"/>
      <c r="D85" s="9"/>
      <c r="E85" s="2"/>
      <c r="F85" s="2"/>
      <c r="G85" s="2"/>
      <c r="H85" s="2"/>
      <c r="I85" s="2"/>
      <c r="J85" s="2"/>
      <c r="K85" s="2"/>
      <c r="L85" s="2"/>
      <c r="M85" s="2"/>
    </row>
    <row r="86" spans="1:13" s="1" customFormat="1" ht="15">
      <c r="A86" s="2"/>
      <c r="B86" s="7"/>
      <c r="C86" s="9"/>
      <c r="D86" s="9"/>
      <c r="E86" s="2"/>
      <c r="F86" s="2"/>
      <c r="G86" s="2"/>
      <c r="H86" s="2"/>
      <c r="I86" s="2"/>
      <c r="J86" s="2"/>
      <c r="K86" s="2"/>
      <c r="L86" s="2"/>
      <c r="M86" s="2"/>
    </row>
    <row r="87" spans="1:13" s="1" customFormat="1" ht="15">
      <c r="A87" s="2"/>
      <c r="B87" s="7"/>
      <c r="C87" s="9"/>
      <c r="D87" s="9"/>
      <c r="E87" s="2"/>
      <c r="F87" s="2"/>
      <c r="G87" s="2"/>
      <c r="H87" s="2"/>
      <c r="I87" s="2"/>
      <c r="J87" s="2"/>
      <c r="K87" s="2"/>
      <c r="L87" s="2"/>
      <c r="M87" s="2"/>
    </row>
    <row r="88" spans="1:13" s="1" customFormat="1" ht="15">
      <c r="A88" s="2"/>
      <c r="B88" s="7"/>
      <c r="C88" s="9"/>
      <c r="D88" s="9"/>
      <c r="E88" s="2"/>
      <c r="F88" s="2"/>
      <c r="G88" s="2"/>
      <c r="H88" s="2"/>
      <c r="I88" s="2"/>
      <c r="J88" s="2"/>
      <c r="K88" s="2"/>
      <c r="L88" s="2"/>
      <c r="M88" s="2"/>
    </row>
    <row r="89" spans="1:13" s="1" customFormat="1" ht="15">
      <c r="A89" s="2"/>
      <c r="B89" s="7"/>
      <c r="C89" s="9"/>
      <c r="D89" s="9"/>
      <c r="E89" s="2"/>
      <c r="F89" s="2"/>
      <c r="G89" s="2"/>
      <c r="H89" s="2"/>
      <c r="I89" s="2"/>
      <c r="J89" s="2"/>
      <c r="K89" s="2"/>
      <c r="L89" s="2"/>
      <c r="M89" s="2"/>
    </row>
    <row r="90" spans="1:13" s="1" customFormat="1" ht="15">
      <c r="A90" s="2"/>
      <c r="B90" s="7"/>
      <c r="C90" s="9"/>
      <c r="D90" s="9"/>
      <c r="E90" s="2"/>
      <c r="F90" s="2"/>
      <c r="G90" s="2"/>
      <c r="H90" s="2"/>
      <c r="I90" s="2"/>
      <c r="J90" s="2"/>
      <c r="K90" s="2"/>
      <c r="L90" s="2"/>
      <c r="M90" s="2"/>
    </row>
    <row r="91" spans="1:13" s="1" customFormat="1" ht="15">
      <c r="A91" s="2"/>
      <c r="B91" s="7"/>
      <c r="C91" s="9"/>
      <c r="D91" s="9"/>
      <c r="E91" s="2"/>
      <c r="F91" s="2"/>
      <c r="G91" s="2"/>
      <c r="H91" s="2"/>
      <c r="I91" s="2"/>
      <c r="J91" s="2"/>
      <c r="K91" s="2"/>
      <c r="L91" s="2"/>
      <c r="M91" s="2"/>
    </row>
    <row r="92" spans="1:13" s="1" customFormat="1" ht="15">
      <c r="A92" s="2"/>
      <c r="B92" s="7"/>
      <c r="C92" s="9"/>
      <c r="D92" s="9"/>
      <c r="E92" s="2"/>
      <c r="F92" s="2"/>
      <c r="G92" s="2"/>
      <c r="H92" s="2"/>
      <c r="I92" s="2"/>
      <c r="J92" s="2"/>
      <c r="K92" s="2"/>
      <c r="L92" s="2"/>
      <c r="M92" s="2"/>
    </row>
    <row r="93" spans="1:13" s="1" customFormat="1" ht="15">
      <c r="A93" s="2"/>
      <c r="B93" s="7"/>
      <c r="C93" s="9"/>
      <c r="D93" s="9"/>
      <c r="E93" s="2"/>
      <c r="F93" s="2"/>
      <c r="G93" s="2"/>
      <c r="H93" s="2"/>
      <c r="I93" s="2"/>
      <c r="J93" s="2"/>
      <c r="K93" s="2"/>
      <c r="L93" s="2"/>
      <c r="M93" s="2"/>
    </row>
    <row r="94" spans="1:13" s="1" customFormat="1" ht="15">
      <c r="A94" s="2"/>
      <c r="B94" s="7"/>
      <c r="C94" s="9"/>
      <c r="D94" s="9"/>
      <c r="E94" s="2"/>
      <c r="F94" s="2"/>
      <c r="G94" s="2"/>
      <c r="H94" s="2"/>
      <c r="I94" s="2"/>
      <c r="J94" s="2"/>
      <c r="K94" s="2"/>
      <c r="L94" s="2"/>
      <c r="M94" s="2"/>
    </row>
    <row r="95" spans="1:13" s="1" customFormat="1" ht="15">
      <c r="A95" s="2"/>
      <c r="B95" s="7"/>
      <c r="C95" s="9"/>
      <c r="D95" s="9"/>
      <c r="E95" s="2"/>
      <c r="F95" s="2"/>
      <c r="G95" s="2"/>
      <c r="H95" s="2"/>
      <c r="I95" s="2"/>
      <c r="J95" s="2"/>
      <c r="K95" s="2"/>
      <c r="L95" s="2"/>
      <c r="M95" s="2"/>
    </row>
    <row r="96" spans="1:13" s="1" customFormat="1" ht="15">
      <c r="A96" s="2"/>
      <c r="B96" s="7"/>
      <c r="C96" s="9"/>
      <c r="D96" s="9"/>
      <c r="E96" s="2"/>
      <c r="F96" s="2"/>
      <c r="G96" s="2"/>
      <c r="H96" s="2"/>
      <c r="I96" s="2"/>
      <c r="J96" s="2"/>
      <c r="K96" s="2"/>
      <c r="L96" s="2"/>
      <c r="M96" s="2"/>
    </row>
    <row r="97" spans="1:13" s="1" customFormat="1" ht="15">
      <c r="A97" s="2"/>
      <c r="B97" s="7"/>
      <c r="C97" s="9"/>
      <c r="D97" s="9"/>
      <c r="E97" s="2"/>
      <c r="F97" s="2"/>
      <c r="G97" s="2"/>
      <c r="H97" s="2"/>
      <c r="I97" s="2"/>
      <c r="J97" s="2"/>
      <c r="K97" s="2"/>
      <c r="L97" s="2"/>
      <c r="M97" s="2"/>
    </row>
    <row r="98" spans="1:13" s="1" customFormat="1" ht="15">
      <c r="A98" s="2"/>
      <c r="B98" s="7"/>
      <c r="C98" s="9"/>
      <c r="D98" s="9"/>
      <c r="E98" s="2"/>
      <c r="F98" s="2"/>
      <c r="G98" s="2"/>
      <c r="H98" s="2"/>
      <c r="I98" s="2"/>
      <c r="J98" s="2"/>
      <c r="K98" s="2"/>
      <c r="L98" s="2"/>
      <c r="M98" s="2"/>
    </row>
    <row r="99" spans="1:13" s="1" customFormat="1" ht="15">
      <c r="A99" s="2"/>
      <c r="B99" s="7"/>
      <c r="C99" s="9"/>
      <c r="D99" s="9"/>
      <c r="E99" s="2"/>
      <c r="F99" s="2"/>
      <c r="G99" s="2"/>
      <c r="H99" s="2"/>
      <c r="I99" s="2"/>
      <c r="J99" s="2"/>
      <c r="K99" s="2"/>
      <c r="L99" s="2"/>
      <c r="M99" s="2"/>
    </row>
    <row r="100" spans="1:13" s="1" customFormat="1" ht="15">
      <c r="A100" s="2"/>
      <c r="B100" s="7"/>
      <c r="C100" s="9"/>
      <c r="D100" s="9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1" customFormat="1" ht="15">
      <c r="A101" s="2"/>
      <c r="B101" s="7"/>
      <c r="C101" s="9"/>
      <c r="D101" s="9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1" customFormat="1" ht="15">
      <c r="A102" s="2"/>
      <c r="B102" s="7"/>
      <c r="C102" s="9"/>
      <c r="D102" s="9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1" customFormat="1" ht="15">
      <c r="A103" s="2"/>
      <c r="B103" s="7"/>
      <c r="C103" s="9"/>
      <c r="D103" s="9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1" customFormat="1" ht="15">
      <c r="A104" s="2"/>
      <c r="B104" s="7"/>
      <c r="C104" s="9"/>
      <c r="D104" s="9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1" customFormat="1" ht="15">
      <c r="A105" s="2"/>
      <c r="B105" s="7"/>
      <c r="C105" s="9"/>
      <c r="D105" s="9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1" customFormat="1" ht="15">
      <c r="A106" s="2"/>
      <c r="B106" s="7"/>
      <c r="C106" s="9"/>
      <c r="D106" s="9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1" customFormat="1" ht="15">
      <c r="A107" s="2"/>
      <c r="B107" s="7"/>
      <c r="C107" s="9"/>
      <c r="D107" s="9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1" customFormat="1" ht="15">
      <c r="A108" s="2"/>
      <c r="B108" s="7"/>
      <c r="C108" s="9"/>
      <c r="D108" s="9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1" customFormat="1" ht="15">
      <c r="A109" s="2"/>
      <c r="B109" s="7"/>
      <c r="C109" s="9"/>
      <c r="D109" s="9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1" customFormat="1" ht="15">
      <c r="A110" s="2"/>
      <c r="B110" s="7"/>
      <c r="C110" s="9"/>
      <c r="D110" s="9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1" customFormat="1" ht="15">
      <c r="A111" s="2"/>
      <c r="B111" s="7"/>
      <c r="C111" s="9"/>
      <c r="D111" s="9"/>
      <c r="E111" s="2"/>
      <c r="F111" s="2"/>
      <c r="G111" s="2"/>
      <c r="H111" s="2"/>
      <c r="I111" s="2"/>
      <c r="J111" s="2"/>
      <c r="K111" s="2"/>
      <c r="L111" s="2"/>
      <c r="M111" s="2"/>
    </row>
    <row r="112" spans="1:13" s="1" customFormat="1" ht="15">
      <c r="A112" s="2"/>
      <c r="B112" s="7"/>
      <c r="C112" s="9"/>
      <c r="D112" s="9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1" customFormat="1" ht="15">
      <c r="A113" s="2"/>
      <c r="B113" s="7"/>
      <c r="C113" s="9"/>
      <c r="D113" s="9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1" customFormat="1" ht="15">
      <c r="A114" s="2"/>
      <c r="B114" s="7"/>
      <c r="C114" s="9"/>
      <c r="D114" s="9"/>
      <c r="E114" s="2"/>
      <c r="F114" s="2"/>
      <c r="G114" s="2"/>
      <c r="H114" s="2"/>
      <c r="I114" s="2"/>
      <c r="J114" s="2"/>
      <c r="K114" s="2"/>
      <c r="L114" s="2"/>
      <c r="M114" s="2"/>
    </row>
    <row r="115" spans="1:13" s="1" customFormat="1" ht="15">
      <c r="A115" s="2"/>
      <c r="B115" s="7"/>
      <c r="C115" s="9"/>
      <c r="D115" s="9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1" customFormat="1" ht="15">
      <c r="A116" s="2"/>
      <c r="B116" s="7"/>
      <c r="C116" s="9"/>
      <c r="D116" s="9"/>
      <c r="E116" s="2"/>
      <c r="F116" s="2"/>
      <c r="G116" s="2"/>
      <c r="H116" s="2"/>
      <c r="I116" s="2"/>
      <c r="J116" s="2"/>
      <c r="K116" s="2"/>
      <c r="L116" s="2"/>
      <c r="M116" s="2"/>
    </row>
    <row r="117" spans="1:13" s="1" customFormat="1" ht="15">
      <c r="A117" s="2"/>
      <c r="B117" s="7"/>
      <c r="C117" s="9"/>
      <c r="D117" s="9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1" customFormat="1" ht="15">
      <c r="A118" s="2"/>
      <c r="B118" s="7"/>
      <c r="C118" s="9"/>
      <c r="D118" s="9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1" customFormat="1" ht="15">
      <c r="A119" s="2"/>
      <c r="B119" s="7"/>
      <c r="C119" s="9"/>
      <c r="D119" s="9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1" customFormat="1" ht="15">
      <c r="A120" s="2"/>
      <c r="B120" s="7"/>
      <c r="C120" s="9"/>
      <c r="D120" s="9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1" customFormat="1" ht="15">
      <c r="A121" s="2"/>
      <c r="B121" s="7"/>
      <c r="C121" s="9"/>
      <c r="D121" s="9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1" customFormat="1" ht="15">
      <c r="A122" s="2"/>
      <c r="B122" s="7"/>
      <c r="C122" s="9"/>
      <c r="D122" s="9"/>
      <c r="E122" s="2"/>
      <c r="F122" s="2"/>
      <c r="G122" s="2"/>
      <c r="H122" s="2"/>
      <c r="I122" s="2"/>
      <c r="J122" s="2"/>
      <c r="K122" s="2"/>
      <c r="L122" s="2"/>
      <c r="M122" s="2"/>
    </row>
    <row r="123" spans="1:13" s="1" customFormat="1" ht="15">
      <c r="A123" s="2"/>
      <c r="B123" s="7"/>
      <c r="C123" s="9"/>
      <c r="D123" s="9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1" customFormat="1" ht="15">
      <c r="A124" s="2"/>
      <c r="B124" s="7"/>
      <c r="C124" s="9"/>
      <c r="D124" s="9"/>
      <c r="E124" s="2"/>
      <c r="F124" s="2"/>
      <c r="G124" s="2"/>
      <c r="H124" s="2"/>
      <c r="I124" s="2"/>
      <c r="J124" s="2"/>
      <c r="K124" s="2"/>
      <c r="L124" s="2"/>
      <c r="M124" s="2"/>
    </row>
    <row r="125" spans="1:13" s="1" customFormat="1" ht="15">
      <c r="A125" s="2"/>
      <c r="B125" s="7"/>
      <c r="C125" s="9"/>
      <c r="D125" s="9"/>
      <c r="E125" s="2"/>
      <c r="F125" s="2"/>
      <c r="G125" s="2"/>
      <c r="H125" s="2"/>
      <c r="I125" s="2"/>
      <c r="J125" s="2"/>
      <c r="K125" s="2"/>
      <c r="L125" s="2"/>
      <c r="M125" s="2"/>
    </row>
    <row r="126" spans="1:13" s="1" customFormat="1" ht="15">
      <c r="A126" s="2"/>
      <c r="B126" s="7"/>
      <c r="C126" s="9"/>
      <c r="D126" s="9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1" customFormat="1" ht="15">
      <c r="A127" s="2"/>
      <c r="B127" s="7"/>
      <c r="C127" s="9"/>
      <c r="D127" s="9"/>
      <c r="E127" s="2"/>
      <c r="F127" s="2"/>
      <c r="G127" s="2"/>
      <c r="H127" s="2"/>
      <c r="I127" s="2"/>
      <c r="J127" s="2"/>
      <c r="K127" s="2"/>
      <c r="L127" s="2"/>
      <c r="M127" s="2"/>
    </row>
    <row r="128" spans="1:13" s="1" customFormat="1" ht="15">
      <c r="A128" s="2"/>
      <c r="B128" s="7"/>
      <c r="C128" s="9"/>
      <c r="D128" s="9"/>
      <c r="E128" s="2"/>
      <c r="F128" s="2"/>
      <c r="G128" s="2"/>
      <c r="H128" s="2"/>
      <c r="I128" s="2"/>
      <c r="J128" s="2"/>
      <c r="K128" s="2"/>
      <c r="L128" s="2"/>
      <c r="M128" s="2"/>
    </row>
    <row r="129" spans="1:13" s="1" customFormat="1" ht="15">
      <c r="A129" s="2"/>
      <c r="B129" s="7"/>
      <c r="C129" s="9"/>
      <c r="D129" s="9"/>
      <c r="E129" s="2"/>
      <c r="F129" s="2"/>
      <c r="G129" s="2"/>
      <c r="H129" s="2"/>
      <c r="I129" s="2"/>
      <c r="J129" s="2"/>
      <c r="K129" s="2"/>
      <c r="L129" s="2"/>
      <c r="M129" s="2"/>
    </row>
    <row r="130" spans="1:13" s="1" customFormat="1" ht="15">
      <c r="A130" s="2"/>
      <c r="B130" s="7"/>
      <c r="C130" s="9"/>
      <c r="D130" s="9"/>
      <c r="E130" s="2"/>
      <c r="F130" s="2"/>
      <c r="G130" s="2"/>
      <c r="H130" s="2"/>
      <c r="I130" s="2"/>
      <c r="J130" s="2"/>
      <c r="K130" s="2"/>
      <c r="L130" s="2"/>
      <c r="M130" s="2"/>
    </row>
    <row r="131" spans="1:13" s="1" customFormat="1" ht="15">
      <c r="A131" s="2"/>
      <c r="B131" s="7"/>
      <c r="C131" s="9"/>
      <c r="D131" s="9"/>
      <c r="E131" s="2"/>
      <c r="F131" s="2"/>
      <c r="G131" s="2"/>
      <c r="H131" s="2"/>
      <c r="I131" s="2"/>
      <c r="J131" s="2"/>
      <c r="K131" s="2"/>
      <c r="L131" s="2"/>
      <c r="M131" s="2"/>
    </row>
    <row r="132" spans="1:13" s="1" customFormat="1" ht="15">
      <c r="A132" s="2"/>
      <c r="B132" s="7"/>
      <c r="C132" s="9"/>
      <c r="D132" s="9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1" customFormat="1" ht="15">
      <c r="A133" s="2"/>
      <c r="B133" s="7"/>
      <c r="C133" s="9"/>
      <c r="D133" s="9"/>
      <c r="E133" s="2"/>
      <c r="F133" s="2"/>
      <c r="G133" s="2"/>
      <c r="H133" s="2"/>
      <c r="I133" s="2"/>
      <c r="J133" s="2"/>
      <c r="K133" s="2"/>
      <c r="L133" s="2"/>
      <c r="M133" s="2"/>
    </row>
    <row r="134" spans="1:13" s="1" customFormat="1" ht="15">
      <c r="A134" s="2"/>
      <c r="B134" s="7"/>
      <c r="C134" s="9"/>
      <c r="D134" s="9"/>
      <c r="E134" s="2"/>
      <c r="F134" s="2"/>
      <c r="G134" s="2"/>
      <c r="H134" s="2"/>
      <c r="I134" s="2"/>
      <c r="J134" s="2"/>
      <c r="K134" s="2"/>
      <c r="L134" s="2"/>
      <c r="M134" s="2"/>
    </row>
    <row r="135" spans="1:13" s="1" customFormat="1" ht="15">
      <c r="A135" s="2"/>
      <c r="B135" s="7"/>
      <c r="C135" s="9"/>
      <c r="D135" s="9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1" customFormat="1" ht="15">
      <c r="A136" s="2"/>
      <c r="B136" s="7"/>
      <c r="C136" s="9"/>
      <c r="D136" s="9"/>
      <c r="E136" s="2"/>
      <c r="F136" s="2"/>
      <c r="G136" s="2"/>
      <c r="H136" s="2"/>
      <c r="I136" s="2"/>
      <c r="J136" s="2"/>
      <c r="K136" s="2"/>
      <c r="L136" s="2"/>
      <c r="M136" s="2"/>
    </row>
    <row r="137" spans="1:13" s="1" customFormat="1" ht="15">
      <c r="A137" s="2"/>
      <c r="B137" s="7"/>
      <c r="C137" s="9"/>
      <c r="D137" s="9"/>
      <c r="E137" s="2"/>
      <c r="F137" s="2"/>
      <c r="G137" s="2"/>
      <c r="H137" s="2"/>
      <c r="I137" s="2"/>
      <c r="J137" s="2"/>
      <c r="K137" s="2"/>
      <c r="L137" s="2"/>
      <c r="M137" s="2"/>
    </row>
    <row r="138" spans="1:13" s="1" customFormat="1" ht="15">
      <c r="A138" s="2"/>
      <c r="B138" s="7"/>
      <c r="C138" s="9"/>
      <c r="D138" s="9"/>
      <c r="E138" s="2"/>
      <c r="F138" s="2"/>
      <c r="G138" s="2"/>
      <c r="H138" s="2"/>
      <c r="I138" s="2"/>
      <c r="J138" s="2"/>
      <c r="K138" s="2"/>
      <c r="L138" s="2"/>
      <c r="M138" s="2"/>
    </row>
    <row r="139" spans="1:13" s="1" customFormat="1" ht="15">
      <c r="A139" s="2"/>
      <c r="B139" s="7"/>
      <c r="C139" s="9"/>
      <c r="D139" s="9"/>
      <c r="E139" s="2"/>
      <c r="F139" s="2"/>
      <c r="G139" s="2"/>
      <c r="H139" s="2"/>
      <c r="I139" s="2"/>
      <c r="J139" s="2"/>
      <c r="K139" s="2"/>
      <c r="L139" s="2"/>
      <c r="M139" s="2"/>
    </row>
    <row r="140" spans="1:13" s="1" customFormat="1" ht="15">
      <c r="A140" s="2"/>
      <c r="B140" s="7"/>
      <c r="C140" s="9"/>
      <c r="D140" s="9"/>
      <c r="E140" s="2"/>
      <c r="F140" s="2"/>
      <c r="G140" s="2"/>
      <c r="H140" s="2"/>
      <c r="I140" s="2"/>
      <c r="J140" s="2"/>
      <c r="K140" s="2"/>
      <c r="L140" s="2"/>
      <c r="M140" s="2"/>
    </row>
    <row r="141" spans="1:13" s="1" customFormat="1" ht="15">
      <c r="A141" s="2"/>
      <c r="B141" s="7"/>
      <c r="C141" s="9"/>
      <c r="D141" s="9"/>
      <c r="E141" s="2"/>
      <c r="F141" s="2"/>
      <c r="G141" s="2"/>
      <c r="H141" s="2"/>
      <c r="I141" s="2"/>
      <c r="J141" s="2"/>
      <c r="K141" s="2"/>
      <c r="L141" s="2"/>
      <c r="M141" s="2"/>
    </row>
    <row r="142" spans="1:13" s="1" customFormat="1" ht="15">
      <c r="A142" s="2"/>
      <c r="B142" s="7"/>
      <c r="C142" s="9"/>
      <c r="D142" s="9"/>
      <c r="E142" s="2"/>
      <c r="F142" s="2"/>
      <c r="G142" s="2"/>
      <c r="H142" s="2"/>
      <c r="I142" s="2"/>
      <c r="J142" s="2"/>
      <c r="K142" s="2"/>
      <c r="L142" s="2"/>
      <c r="M142" s="2"/>
    </row>
    <row r="143" spans="1:13" s="1" customFormat="1" ht="15">
      <c r="A143" s="2"/>
      <c r="B143" s="7"/>
      <c r="C143" s="9"/>
      <c r="D143" s="9"/>
      <c r="E143" s="2"/>
      <c r="F143" s="2"/>
      <c r="G143" s="2"/>
      <c r="H143" s="2"/>
      <c r="I143" s="2"/>
      <c r="J143" s="2"/>
      <c r="K143" s="2"/>
      <c r="L143" s="2"/>
      <c r="M143" s="2"/>
    </row>
    <row r="144" spans="1:13" s="1" customFormat="1" ht="15">
      <c r="A144" s="2"/>
      <c r="B144" s="7"/>
      <c r="C144" s="9"/>
      <c r="D144" s="9"/>
      <c r="E144" s="2"/>
      <c r="F144" s="2"/>
      <c r="G144" s="2"/>
      <c r="H144" s="2"/>
      <c r="I144" s="2"/>
      <c r="J144" s="2"/>
      <c r="K144" s="2"/>
      <c r="L144" s="2"/>
      <c r="M144" s="2"/>
    </row>
    <row r="145" spans="1:13" s="1" customFormat="1" ht="15">
      <c r="A145" s="2"/>
      <c r="B145" s="7"/>
      <c r="C145" s="9"/>
      <c r="D145" s="9"/>
      <c r="E145" s="2"/>
      <c r="F145" s="2"/>
      <c r="G145" s="2"/>
      <c r="H145" s="2"/>
      <c r="I145" s="2"/>
      <c r="J145" s="2"/>
      <c r="K145" s="2"/>
      <c r="L145" s="2"/>
      <c r="M145" s="2"/>
    </row>
    <row r="146" spans="1:13" s="1" customFormat="1" ht="15">
      <c r="A146" s="2"/>
      <c r="B146" s="7"/>
      <c r="C146" s="9"/>
      <c r="D146" s="9"/>
      <c r="E146" s="2"/>
      <c r="F146" s="2"/>
      <c r="G146" s="2"/>
      <c r="H146" s="2"/>
      <c r="I146" s="2"/>
      <c r="J146" s="2"/>
      <c r="K146" s="2"/>
      <c r="L146" s="2"/>
      <c r="M146" s="2"/>
    </row>
    <row r="147" spans="1:13" s="1" customFormat="1" ht="15">
      <c r="A147" s="2"/>
      <c r="B147" s="7"/>
      <c r="C147" s="9"/>
      <c r="D147" s="9"/>
      <c r="E147" s="2"/>
      <c r="F147" s="2"/>
      <c r="G147" s="2"/>
      <c r="H147" s="2"/>
      <c r="I147" s="2"/>
      <c r="J147" s="2"/>
      <c r="K147" s="2"/>
      <c r="L147" s="2"/>
      <c r="M147" s="2"/>
    </row>
    <row r="148" spans="1:13" s="1" customFormat="1" ht="15">
      <c r="A148" s="2"/>
      <c r="B148" s="7"/>
      <c r="C148" s="9"/>
      <c r="D148" s="9"/>
      <c r="E148" s="2"/>
      <c r="F148" s="2"/>
      <c r="G148" s="2"/>
      <c r="H148" s="2"/>
      <c r="I148" s="2"/>
      <c r="J148" s="2"/>
      <c r="K148" s="2"/>
      <c r="L148" s="2"/>
      <c r="M148" s="2"/>
    </row>
    <row r="149" spans="1:13" s="1" customFormat="1" ht="15">
      <c r="A149" s="2"/>
      <c r="B149" s="7"/>
      <c r="C149" s="9"/>
      <c r="D149" s="9"/>
      <c r="E149" s="2"/>
      <c r="F149" s="2"/>
      <c r="G149" s="2"/>
      <c r="H149" s="2"/>
      <c r="I149" s="2"/>
      <c r="J149" s="2"/>
      <c r="K149" s="2"/>
      <c r="L149" s="2"/>
      <c r="M149" s="2"/>
    </row>
    <row r="150" spans="1:13" s="1" customFormat="1" ht="15">
      <c r="A150" s="2"/>
      <c r="B150" s="7"/>
      <c r="C150" s="9"/>
      <c r="D150" s="9"/>
      <c r="E150" s="2"/>
      <c r="F150" s="2"/>
      <c r="G150" s="2"/>
      <c r="H150" s="2"/>
      <c r="I150" s="2"/>
      <c r="J150" s="2"/>
      <c r="K150" s="2"/>
      <c r="L150" s="2"/>
      <c r="M150" s="2"/>
    </row>
    <row r="151" spans="1:13" s="1" customFormat="1" ht="15">
      <c r="A151" s="2"/>
      <c r="B151" s="7"/>
      <c r="C151" s="9"/>
      <c r="D151" s="9"/>
      <c r="E151" s="2"/>
      <c r="F151" s="2"/>
      <c r="G151" s="2"/>
      <c r="H151" s="2"/>
      <c r="I151" s="2"/>
      <c r="J151" s="2"/>
      <c r="K151" s="2"/>
      <c r="L151" s="2"/>
      <c r="M151" s="2"/>
    </row>
    <row r="152" spans="1:13" s="1" customFormat="1" ht="15">
      <c r="A152" s="2"/>
      <c r="B152" s="7"/>
      <c r="C152" s="9"/>
      <c r="D152" s="9"/>
      <c r="E152" s="2"/>
      <c r="F152" s="2"/>
      <c r="G152" s="2"/>
      <c r="H152" s="2"/>
      <c r="I152" s="2"/>
      <c r="J152" s="2"/>
      <c r="K152" s="2"/>
      <c r="L152" s="2"/>
      <c r="M152" s="2"/>
    </row>
    <row r="153" spans="1:13" s="1" customFormat="1" ht="15">
      <c r="A153" s="2"/>
      <c r="B153" s="7"/>
      <c r="C153" s="9"/>
      <c r="D153" s="9"/>
      <c r="E153" s="2"/>
      <c r="F153" s="2"/>
      <c r="G153" s="2"/>
      <c r="H153" s="2"/>
      <c r="I153" s="2"/>
      <c r="J153" s="2"/>
      <c r="K153" s="2"/>
      <c r="L153" s="2"/>
      <c r="M153" s="2"/>
    </row>
    <row r="154" spans="1:13" s="1" customFormat="1" ht="15">
      <c r="A154" s="2"/>
      <c r="B154" s="7"/>
      <c r="C154" s="9"/>
      <c r="D154" s="9"/>
      <c r="E154" s="2"/>
      <c r="F154" s="2"/>
      <c r="G154" s="2"/>
      <c r="H154" s="2"/>
      <c r="I154" s="2"/>
      <c r="J154" s="2"/>
      <c r="K154" s="2"/>
      <c r="L154" s="2"/>
      <c r="M154" s="2"/>
    </row>
    <row r="155" spans="1:13" s="1" customFormat="1" ht="15">
      <c r="A155" s="2"/>
      <c r="B155" s="7"/>
      <c r="C155" s="9"/>
      <c r="D155" s="9"/>
      <c r="E155" s="2"/>
      <c r="F155" s="2"/>
      <c r="G155" s="2"/>
      <c r="H155" s="2"/>
      <c r="I155" s="2"/>
      <c r="J155" s="2"/>
      <c r="K155" s="2"/>
      <c r="L155" s="2"/>
      <c r="M155" s="2"/>
    </row>
    <row r="156" spans="1:13" s="1" customFormat="1" ht="15">
      <c r="A156" s="2"/>
      <c r="B156" s="7"/>
      <c r="C156" s="9"/>
      <c r="D156" s="9"/>
      <c r="E156" s="2"/>
      <c r="F156" s="2"/>
      <c r="G156" s="2"/>
      <c r="H156" s="2"/>
      <c r="I156" s="2"/>
      <c r="J156" s="2"/>
      <c r="K156" s="2"/>
      <c r="L156" s="2"/>
      <c r="M156" s="2"/>
    </row>
    <row r="157" spans="1:13" s="1" customFormat="1" ht="15">
      <c r="A157" s="2"/>
      <c r="B157" s="7"/>
      <c r="C157" s="9"/>
      <c r="D157" s="9"/>
      <c r="E157" s="2"/>
      <c r="F157" s="2"/>
      <c r="G157" s="2"/>
      <c r="H157" s="2"/>
      <c r="I157" s="2"/>
      <c r="J157" s="2"/>
      <c r="K157" s="2"/>
      <c r="L157" s="2"/>
      <c r="M157" s="2"/>
    </row>
    <row r="158" spans="1:13" s="1" customFormat="1" ht="15">
      <c r="A158" s="2"/>
      <c r="B158" s="7"/>
      <c r="C158" s="9"/>
      <c r="D158" s="9"/>
      <c r="E158" s="2"/>
      <c r="F158" s="2"/>
      <c r="G158" s="2"/>
      <c r="H158" s="2"/>
      <c r="I158" s="2"/>
      <c r="J158" s="2"/>
      <c r="K158" s="2"/>
      <c r="L158" s="2"/>
      <c r="M158" s="2"/>
    </row>
    <row r="159" spans="1:13" s="1" customFormat="1" ht="15">
      <c r="A159" s="2"/>
      <c r="B159" s="7"/>
      <c r="C159" s="9"/>
      <c r="D159" s="9"/>
      <c r="E159" s="2"/>
      <c r="F159" s="2"/>
      <c r="G159" s="2"/>
      <c r="H159" s="2"/>
      <c r="I159" s="2"/>
      <c r="J159" s="2"/>
      <c r="K159" s="2"/>
      <c r="L159" s="2"/>
      <c r="M159" s="2"/>
    </row>
    <row r="160" spans="1:13" s="1" customFormat="1" ht="15">
      <c r="A160" s="2"/>
      <c r="B160" s="7"/>
      <c r="C160" s="9"/>
      <c r="D160" s="9"/>
      <c r="E160" s="2"/>
      <c r="F160" s="2"/>
      <c r="G160" s="2"/>
      <c r="H160" s="2"/>
      <c r="I160" s="2"/>
      <c r="J160" s="2"/>
      <c r="K160" s="2"/>
      <c r="L160" s="2"/>
      <c r="M160" s="2"/>
    </row>
    <row r="161" spans="1:13" s="1" customFormat="1" ht="15">
      <c r="A161" s="2"/>
      <c r="B161" s="7"/>
      <c r="C161" s="9"/>
      <c r="D161" s="9"/>
      <c r="E161" s="2"/>
      <c r="F161" s="2"/>
      <c r="G161" s="2"/>
      <c r="H161" s="2"/>
      <c r="I161" s="2"/>
      <c r="J161" s="2"/>
      <c r="K161" s="2"/>
      <c r="L161" s="2"/>
      <c r="M161" s="2"/>
    </row>
    <row r="162" spans="1:13" s="1" customFormat="1" ht="15">
      <c r="A162" s="2"/>
      <c r="B162" s="7"/>
      <c r="C162" s="9"/>
      <c r="D162" s="9"/>
      <c r="E162" s="2"/>
      <c r="F162" s="2"/>
      <c r="G162" s="2"/>
      <c r="H162" s="2"/>
      <c r="I162" s="2"/>
      <c r="J162" s="2"/>
      <c r="K162" s="2"/>
      <c r="L162" s="2"/>
      <c r="M162" s="2"/>
    </row>
    <row r="163" spans="1:13" s="1" customFormat="1" ht="15">
      <c r="A163" s="2"/>
      <c r="B163" s="7"/>
      <c r="C163" s="9"/>
      <c r="D163" s="9"/>
      <c r="E163" s="2"/>
      <c r="F163" s="2"/>
      <c r="G163" s="2"/>
      <c r="H163" s="2"/>
      <c r="I163" s="2"/>
      <c r="J163" s="2"/>
      <c r="K163" s="2"/>
      <c r="L163" s="2"/>
      <c r="M163" s="2"/>
    </row>
    <row r="164" spans="1:13" s="1" customFormat="1" ht="15">
      <c r="A164" s="2"/>
      <c r="B164" s="7"/>
      <c r="C164" s="9"/>
      <c r="D164" s="9"/>
      <c r="E164" s="2"/>
      <c r="F164" s="2"/>
      <c r="G164" s="2"/>
      <c r="H164" s="2"/>
      <c r="I164" s="2"/>
      <c r="J164" s="2"/>
      <c r="K164" s="2"/>
      <c r="L164" s="2"/>
      <c r="M164" s="2"/>
    </row>
    <row r="165" spans="1:13" s="1" customFormat="1" ht="15">
      <c r="A165" s="2"/>
      <c r="B165" s="7"/>
      <c r="C165" s="9"/>
      <c r="D165" s="9"/>
      <c r="E165" s="2"/>
      <c r="F165" s="2"/>
      <c r="G165" s="2"/>
      <c r="H165" s="2"/>
      <c r="I165" s="2"/>
      <c r="J165" s="2"/>
      <c r="K165" s="2"/>
      <c r="L165" s="2"/>
      <c r="M165" s="2"/>
    </row>
    <row r="166" spans="1:13" s="1" customFormat="1" ht="15">
      <c r="A166" s="2"/>
      <c r="B166" s="7"/>
      <c r="C166" s="9"/>
      <c r="D166" s="9"/>
      <c r="E166" s="2"/>
      <c r="F166" s="2"/>
      <c r="G166" s="2"/>
      <c r="H166" s="2"/>
      <c r="I166" s="2"/>
      <c r="J166" s="2"/>
      <c r="K166" s="2"/>
      <c r="L166" s="2"/>
      <c r="M166" s="2"/>
    </row>
    <row r="167" spans="1:13" s="1" customFormat="1" ht="15">
      <c r="A167" s="2"/>
      <c r="B167" s="7"/>
      <c r="C167" s="9"/>
      <c r="D167" s="9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1" customFormat="1" ht="15">
      <c r="A168" s="2"/>
      <c r="B168" s="7"/>
      <c r="C168" s="9"/>
      <c r="D168" s="9"/>
      <c r="E168" s="2"/>
      <c r="F168" s="2"/>
      <c r="G168" s="2"/>
      <c r="H168" s="2"/>
      <c r="I168" s="2"/>
      <c r="J168" s="2"/>
      <c r="K168" s="2"/>
      <c r="L168" s="2"/>
      <c r="M168" s="2"/>
    </row>
    <row r="169" spans="1:13" s="1" customFormat="1" ht="15">
      <c r="A169" s="2"/>
      <c r="B169" s="7"/>
      <c r="C169" s="9"/>
      <c r="D169" s="9"/>
      <c r="E169" s="2"/>
      <c r="F169" s="2"/>
      <c r="G169" s="2"/>
      <c r="H169" s="2"/>
      <c r="I169" s="2"/>
      <c r="J169" s="2"/>
      <c r="K169" s="2"/>
      <c r="L169" s="2"/>
      <c r="M169" s="2"/>
    </row>
    <row r="170" spans="1:13" s="1" customFormat="1" ht="15">
      <c r="A170" s="2"/>
      <c r="B170" s="7"/>
      <c r="C170" s="9"/>
      <c r="D170" s="9"/>
      <c r="E170" s="2"/>
      <c r="F170" s="2"/>
      <c r="G170" s="2"/>
      <c r="H170" s="2"/>
      <c r="I170" s="2"/>
      <c r="J170" s="2"/>
      <c r="K170" s="2"/>
      <c r="L170" s="2"/>
      <c r="M170" s="2"/>
    </row>
    <row r="171" spans="1:13" s="1" customFormat="1" ht="15">
      <c r="A171" s="2"/>
      <c r="B171" s="7"/>
      <c r="C171" s="9"/>
      <c r="D171" s="9"/>
      <c r="E171" s="2"/>
      <c r="F171" s="2"/>
      <c r="G171" s="2"/>
      <c r="H171" s="2"/>
      <c r="I171" s="2"/>
      <c r="J171" s="2"/>
      <c r="K171" s="2"/>
      <c r="L171" s="2"/>
      <c r="M171" s="2"/>
    </row>
    <row r="172" spans="1:13" s="1" customFormat="1" ht="15">
      <c r="A172" s="2"/>
      <c r="B172" s="7"/>
      <c r="C172" s="9"/>
      <c r="D172" s="9"/>
      <c r="E172" s="2"/>
      <c r="F172" s="2"/>
      <c r="G172" s="2"/>
      <c r="H172" s="2"/>
      <c r="I172" s="2"/>
      <c r="J172" s="2"/>
      <c r="K172" s="2"/>
      <c r="L172" s="2"/>
      <c r="M172" s="2"/>
    </row>
    <row r="173" spans="1:13" s="1" customFormat="1" ht="15">
      <c r="A173" s="2"/>
      <c r="B173" s="7"/>
      <c r="C173" s="9"/>
      <c r="D173" s="9"/>
      <c r="E173" s="2"/>
      <c r="F173" s="2"/>
      <c r="G173" s="2"/>
      <c r="H173" s="2"/>
      <c r="I173" s="2"/>
      <c r="J173" s="2"/>
      <c r="K173" s="2"/>
      <c r="L173" s="2"/>
      <c r="M173" s="2"/>
    </row>
    <row r="174" spans="1:13" s="1" customFormat="1" ht="15">
      <c r="A174" s="2"/>
      <c r="B174" s="7"/>
      <c r="C174" s="9"/>
      <c r="D174" s="9"/>
      <c r="E174" s="2"/>
      <c r="F174" s="2"/>
      <c r="G174" s="2"/>
      <c r="H174" s="2"/>
      <c r="I174" s="2"/>
      <c r="J174" s="2"/>
      <c r="K174" s="2"/>
      <c r="L174" s="2"/>
      <c r="M174" s="2"/>
    </row>
    <row r="175" spans="1:13" s="1" customFormat="1" ht="15">
      <c r="A175" s="2"/>
      <c r="B175" s="7"/>
      <c r="C175" s="9"/>
      <c r="D175" s="9"/>
      <c r="E175" s="2"/>
      <c r="F175" s="2"/>
      <c r="G175" s="2"/>
      <c r="H175" s="2"/>
      <c r="I175" s="2"/>
      <c r="J175" s="2"/>
      <c r="K175" s="2"/>
      <c r="L175" s="2"/>
      <c r="M175" s="2"/>
    </row>
    <row r="176" spans="1:13" s="1" customFormat="1" ht="15">
      <c r="A176" s="2"/>
      <c r="B176" s="7"/>
      <c r="C176" s="9"/>
      <c r="D176" s="9"/>
      <c r="E176" s="2"/>
      <c r="F176" s="2"/>
      <c r="G176" s="2"/>
      <c r="H176" s="2"/>
      <c r="I176" s="2"/>
      <c r="J176" s="2"/>
      <c r="K176" s="2"/>
      <c r="L176" s="2"/>
      <c r="M176" s="2"/>
    </row>
    <row r="177" spans="1:13" s="1" customFormat="1" ht="15">
      <c r="A177" s="2"/>
      <c r="B177" s="7"/>
      <c r="C177" s="9"/>
      <c r="D177" s="9"/>
      <c r="E177" s="2"/>
      <c r="F177" s="2"/>
      <c r="G177" s="2"/>
      <c r="H177" s="2"/>
      <c r="I177" s="2"/>
      <c r="J177" s="2"/>
      <c r="K177" s="2"/>
      <c r="L177" s="2"/>
      <c r="M177" s="2"/>
    </row>
    <row r="178" spans="1:13" s="1" customFormat="1" ht="15">
      <c r="A178" s="2"/>
      <c r="B178" s="7"/>
      <c r="C178" s="9"/>
      <c r="D178" s="9"/>
      <c r="E178" s="2"/>
      <c r="F178" s="2"/>
      <c r="G178" s="2"/>
      <c r="H178" s="2"/>
      <c r="I178" s="2"/>
      <c r="J178" s="2"/>
      <c r="K178" s="2"/>
      <c r="L178" s="2"/>
      <c r="M178" s="2"/>
    </row>
    <row r="179" spans="1:13" s="1" customFormat="1" ht="15">
      <c r="A179" s="2"/>
      <c r="B179" s="7"/>
      <c r="C179" s="9"/>
      <c r="D179" s="9"/>
      <c r="E179" s="2"/>
      <c r="F179" s="2"/>
      <c r="G179" s="2"/>
      <c r="H179" s="2"/>
      <c r="I179" s="2"/>
      <c r="J179" s="2"/>
      <c r="K179" s="2"/>
      <c r="L179" s="2"/>
      <c r="M179" s="2"/>
    </row>
    <row r="180" spans="1:13" s="1" customFormat="1" ht="15">
      <c r="A180" s="2"/>
      <c r="B180" s="7"/>
      <c r="C180" s="9"/>
      <c r="D180" s="9"/>
      <c r="E180" s="2"/>
      <c r="F180" s="2"/>
      <c r="G180" s="2"/>
      <c r="H180" s="2"/>
      <c r="I180" s="2"/>
      <c r="J180" s="2"/>
      <c r="K180" s="2"/>
      <c r="L180" s="2"/>
      <c r="M180" s="2"/>
    </row>
    <row r="181" spans="1:13" s="1" customFormat="1" ht="15">
      <c r="A181" s="2"/>
      <c r="B181" s="7"/>
      <c r="C181" s="9"/>
      <c r="D181" s="9"/>
      <c r="E181" s="2"/>
      <c r="F181" s="2"/>
      <c r="G181" s="2"/>
      <c r="H181" s="2"/>
      <c r="I181" s="2"/>
      <c r="J181" s="2"/>
      <c r="K181" s="2"/>
      <c r="L181" s="2"/>
      <c r="M181" s="2"/>
    </row>
    <row r="182" spans="1:13" s="1" customFormat="1" ht="15">
      <c r="A182" s="2"/>
      <c r="B182" s="7"/>
      <c r="C182" s="9"/>
      <c r="D182" s="9"/>
      <c r="E182" s="2"/>
      <c r="F182" s="2"/>
      <c r="G182" s="2"/>
      <c r="H182" s="2"/>
      <c r="I182" s="2"/>
      <c r="J182" s="2"/>
      <c r="K182" s="2"/>
      <c r="L182" s="2"/>
      <c r="M182" s="2"/>
    </row>
    <row r="183" spans="1:13" s="1" customFormat="1" ht="15">
      <c r="A183" s="2"/>
      <c r="B183" s="7"/>
      <c r="C183" s="9"/>
      <c r="D183" s="9"/>
      <c r="E183" s="2"/>
      <c r="F183" s="2"/>
      <c r="G183" s="2"/>
      <c r="H183" s="2"/>
      <c r="I183" s="2"/>
      <c r="J183" s="2"/>
      <c r="K183" s="2"/>
      <c r="L183" s="2"/>
      <c r="M183" s="2"/>
    </row>
    <row r="184" spans="1:13" s="1" customFormat="1" ht="15">
      <c r="A184" s="2"/>
      <c r="B184" s="7"/>
      <c r="C184" s="9"/>
      <c r="D184" s="9"/>
      <c r="E184" s="2"/>
      <c r="F184" s="2"/>
      <c r="G184" s="2"/>
      <c r="H184" s="2"/>
      <c r="I184" s="2"/>
      <c r="J184" s="2"/>
      <c r="K184" s="2"/>
      <c r="L184" s="2"/>
      <c r="M184" s="2"/>
    </row>
    <row r="185" spans="1:13" s="1" customFormat="1" ht="15">
      <c r="A185" s="2"/>
      <c r="B185" s="7"/>
      <c r="C185" s="9"/>
      <c r="D185" s="9"/>
      <c r="E185" s="2"/>
      <c r="F185" s="2"/>
      <c r="G185" s="2"/>
      <c r="H185" s="2"/>
      <c r="I185" s="2"/>
      <c r="J185" s="2"/>
      <c r="K185" s="2"/>
      <c r="L185" s="2"/>
      <c r="M185" s="2"/>
    </row>
    <row r="186" spans="1:13" s="1" customFormat="1" ht="15">
      <c r="A186" s="2"/>
      <c r="B186" s="7"/>
      <c r="C186" s="9"/>
      <c r="D186" s="9"/>
      <c r="E186" s="2"/>
      <c r="F186" s="2"/>
      <c r="G186" s="2"/>
      <c r="H186" s="2"/>
      <c r="I186" s="2"/>
      <c r="J186" s="2"/>
      <c r="K186" s="2"/>
      <c r="L186" s="2"/>
      <c r="M186" s="2"/>
    </row>
    <row r="187" spans="1:13" s="1" customFormat="1" ht="15">
      <c r="A187" s="2"/>
      <c r="B187" s="7"/>
      <c r="C187" s="9"/>
      <c r="D187" s="9"/>
      <c r="E187" s="2"/>
      <c r="F187" s="2"/>
      <c r="G187" s="2"/>
      <c r="H187" s="2"/>
      <c r="I187" s="2"/>
      <c r="J187" s="2"/>
      <c r="K187" s="2"/>
      <c r="L187" s="2"/>
      <c r="M187" s="2"/>
    </row>
    <row r="188" spans="1:13" s="1" customFormat="1" ht="15">
      <c r="A188" s="2"/>
      <c r="B188" s="7"/>
      <c r="C188" s="9"/>
      <c r="D188" s="9"/>
      <c r="E188" s="2"/>
      <c r="F188" s="2"/>
      <c r="G188" s="2"/>
      <c r="H188" s="2"/>
      <c r="I188" s="2"/>
      <c r="J188" s="2"/>
      <c r="K188" s="2"/>
      <c r="L188" s="2"/>
      <c r="M188" s="2"/>
    </row>
    <row r="189" spans="1:13" s="1" customFormat="1" ht="15">
      <c r="A189" s="2"/>
      <c r="B189" s="7"/>
      <c r="C189" s="9"/>
      <c r="D189" s="9"/>
      <c r="E189" s="2"/>
      <c r="F189" s="2"/>
      <c r="G189" s="2"/>
      <c r="H189" s="2"/>
      <c r="I189" s="2"/>
      <c r="J189" s="2"/>
      <c r="K189" s="2"/>
      <c r="L189" s="2"/>
      <c r="M189" s="2"/>
    </row>
    <row r="190" spans="1:13" s="1" customFormat="1" ht="15">
      <c r="A190" s="2"/>
      <c r="B190" s="7"/>
      <c r="C190" s="9"/>
      <c r="D190" s="9"/>
      <c r="E190" s="2"/>
      <c r="F190" s="2"/>
      <c r="G190" s="2"/>
      <c r="H190" s="2"/>
      <c r="I190" s="2"/>
      <c r="J190" s="2"/>
      <c r="K190" s="2"/>
      <c r="L190" s="2"/>
      <c r="M190" s="2"/>
    </row>
    <row r="191" spans="1:13" s="1" customFormat="1" ht="15">
      <c r="A191" s="2"/>
      <c r="B191" s="7"/>
      <c r="C191" s="9"/>
      <c r="D191" s="9"/>
      <c r="E191" s="2"/>
      <c r="F191" s="2"/>
      <c r="G191" s="2"/>
      <c r="H191" s="2"/>
      <c r="I191" s="2"/>
      <c r="J191" s="2"/>
      <c r="K191" s="2"/>
      <c r="L191" s="2"/>
      <c r="M191" s="2"/>
    </row>
    <row r="192" spans="1:13" s="1" customFormat="1" ht="15">
      <c r="A192" s="2"/>
      <c r="B192" s="7"/>
      <c r="C192" s="9"/>
      <c r="D192" s="9"/>
      <c r="E192" s="2"/>
      <c r="F192" s="2"/>
      <c r="G192" s="2"/>
      <c r="H192" s="2"/>
      <c r="I192" s="2"/>
      <c r="J192" s="2"/>
      <c r="K192" s="2"/>
      <c r="L192" s="2"/>
      <c r="M192" s="2"/>
    </row>
    <row r="193" spans="1:13" s="1" customFormat="1" ht="15">
      <c r="A193" s="2"/>
      <c r="B193" s="7"/>
      <c r="C193" s="9"/>
      <c r="D193" s="9"/>
      <c r="E193" s="2"/>
      <c r="F193" s="2"/>
      <c r="G193" s="2"/>
      <c r="H193" s="2"/>
      <c r="I193" s="2"/>
      <c r="J193" s="2"/>
      <c r="K193" s="2"/>
      <c r="L193" s="2"/>
      <c r="M193" s="2"/>
    </row>
    <row r="194" spans="1:13" s="1" customFormat="1" ht="15">
      <c r="A194" s="2"/>
      <c r="B194" s="7"/>
      <c r="C194" s="9"/>
      <c r="D194" s="9"/>
      <c r="E194" s="2"/>
      <c r="F194" s="2"/>
      <c r="G194" s="2"/>
      <c r="H194" s="2"/>
      <c r="I194" s="2"/>
      <c r="J194" s="2"/>
      <c r="K194" s="2"/>
      <c r="L194" s="2"/>
      <c r="M194" s="2"/>
    </row>
    <row r="195" spans="1:13" s="1" customFormat="1" ht="15">
      <c r="A195" s="2"/>
      <c r="B195" s="7"/>
      <c r="C195" s="9"/>
      <c r="D195" s="9"/>
      <c r="E195" s="2"/>
      <c r="F195" s="2"/>
      <c r="G195" s="2"/>
      <c r="H195" s="2"/>
      <c r="I195" s="2"/>
      <c r="J195" s="2"/>
      <c r="K195" s="2"/>
      <c r="L195" s="2"/>
      <c r="M195" s="2"/>
    </row>
    <row r="196" spans="1:13" s="1" customFormat="1" ht="15">
      <c r="A196" s="2"/>
      <c r="B196" s="7"/>
      <c r="C196" s="9"/>
      <c r="D196" s="9"/>
      <c r="E196" s="2"/>
      <c r="F196" s="2"/>
      <c r="G196" s="2"/>
      <c r="H196" s="2"/>
      <c r="I196" s="2"/>
      <c r="J196" s="2"/>
      <c r="K196" s="2"/>
      <c r="L196" s="2"/>
      <c r="M196" s="2"/>
    </row>
    <row r="197" spans="1:13" s="1" customFormat="1" ht="15">
      <c r="A197" s="2"/>
      <c r="B197" s="7"/>
      <c r="C197" s="9"/>
      <c r="D197" s="9"/>
      <c r="E197" s="2"/>
      <c r="F197" s="2"/>
      <c r="G197" s="2"/>
      <c r="H197" s="2"/>
      <c r="I197" s="2"/>
      <c r="J197" s="2"/>
      <c r="K197" s="2"/>
      <c r="L197" s="2"/>
      <c r="M197" s="2"/>
    </row>
    <row r="198" spans="1:13" s="1" customFormat="1" ht="15">
      <c r="A198" s="2"/>
      <c r="B198" s="7"/>
      <c r="C198" s="9"/>
      <c r="D198" s="9"/>
      <c r="E198" s="2"/>
      <c r="F198" s="2"/>
      <c r="G198" s="2"/>
      <c r="H198" s="2"/>
      <c r="I198" s="2"/>
      <c r="J198" s="2"/>
      <c r="K198" s="2"/>
      <c r="L198" s="2"/>
      <c r="M198" s="2"/>
    </row>
    <row r="199" spans="1:13" s="1" customFormat="1" ht="15">
      <c r="A199" s="2"/>
      <c r="B199" s="7"/>
      <c r="C199" s="9"/>
      <c r="D199" s="9"/>
      <c r="E199" s="2"/>
      <c r="F199" s="2"/>
      <c r="G199" s="2"/>
      <c r="H199" s="2"/>
      <c r="I199" s="2"/>
      <c r="J199" s="2"/>
      <c r="K199" s="2"/>
      <c r="L199" s="2"/>
      <c r="M199" s="2"/>
    </row>
    <row r="200" spans="1:13" s="1" customFormat="1" ht="15">
      <c r="A200" s="2"/>
      <c r="B200" s="7"/>
      <c r="C200" s="9"/>
      <c r="D200" s="9"/>
      <c r="E200" s="2"/>
      <c r="F200" s="2"/>
      <c r="G200" s="2"/>
      <c r="H200" s="2"/>
      <c r="I200" s="2"/>
      <c r="J200" s="2"/>
      <c r="K200" s="2"/>
      <c r="L200" s="2"/>
      <c r="M200" s="2"/>
    </row>
    <row r="201" spans="1:13" s="1" customFormat="1" ht="15">
      <c r="A201" s="2"/>
      <c r="B201" s="7"/>
      <c r="C201" s="9"/>
      <c r="D201" s="9"/>
      <c r="E201" s="2"/>
      <c r="F201" s="2"/>
      <c r="G201" s="2"/>
      <c r="H201" s="2"/>
      <c r="I201" s="2"/>
      <c r="J201" s="2"/>
      <c r="K201" s="2"/>
      <c r="L201" s="2"/>
      <c r="M201" s="2"/>
    </row>
    <row r="202" spans="1:13" s="1" customFormat="1" ht="15">
      <c r="A202" s="2"/>
      <c r="B202" s="7"/>
      <c r="C202" s="9"/>
      <c r="D202" s="9"/>
      <c r="E202" s="2"/>
      <c r="F202" s="2"/>
      <c r="G202" s="2"/>
      <c r="H202" s="2"/>
      <c r="I202" s="2"/>
      <c r="J202" s="2"/>
      <c r="K202" s="2"/>
      <c r="L202" s="2"/>
      <c r="M202" s="2"/>
    </row>
    <row r="203" spans="1:13" s="1" customFormat="1" ht="15">
      <c r="A203" s="2"/>
      <c r="B203" s="7"/>
      <c r="C203" s="9"/>
      <c r="D203" s="9"/>
      <c r="E203" s="2"/>
      <c r="F203" s="2"/>
      <c r="G203" s="2"/>
      <c r="H203" s="2"/>
      <c r="I203" s="2"/>
      <c r="J203" s="2"/>
      <c r="K203" s="2"/>
      <c r="L203" s="2"/>
      <c r="M203" s="2"/>
    </row>
    <row r="204" spans="1:13" s="1" customFormat="1" ht="15">
      <c r="A204" s="2"/>
      <c r="B204" s="7"/>
      <c r="C204" s="9"/>
      <c r="D204" s="9"/>
      <c r="E204" s="2"/>
      <c r="F204" s="2"/>
      <c r="G204" s="2"/>
      <c r="H204" s="2"/>
      <c r="I204" s="2"/>
      <c r="J204" s="2"/>
      <c r="K204" s="2"/>
      <c r="L204" s="2"/>
      <c r="M204" s="2"/>
    </row>
    <row r="205" spans="1:13" s="1" customFormat="1" ht="15">
      <c r="A205" s="2"/>
      <c r="B205" s="7"/>
      <c r="C205" s="9"/>
      <c r="D205" s="9"/>
      <c r="E205" s="2"/>
      <c r="F205" s="2"/>
      <c r="G205" s="2"/>
      <c r="H205" s="2"/>
      <c r="I205" s="2"/>
      <c r="J205" s="2"/>
      <c r="K205" s="2"/>
      <c r="L205" s="2"/>
      <c r="M205" s="2"/>
    </row>
    <row r="206" spans="1:13" s="1" customFormat="1" ht="15">
      <c r="A206" s="2"/>
      <c r="B206" s="7"/>
      <c r="C206" s="9"/>
      <c r="D206" s="9"/>
      <c r="E206" s="2"/>
      <c r="F206" s="2"/>
      <c r="G206" s="2"/>
      <c r="H206" s="2"/>
      <c r="I206" s="2"/>
      <c r="J206" s="2"/>
      <c r="K206" s="2"/>
      <c r="L206" s="2"/>
      <c r="M206" s="2"/>
    </row>
    <row r="207" spans="1:13" s="1" customFormat="1" ht="15">
      <c r="A207" s="2"/>
      <c r="B207" s="7"/>
      <c r="C207" s="9"/>
      <c r="D207" s="9"/>
      <c r="E207" s="2"/>
      <c r="F207" s="2"/>
      <c r="G207" s="2"/>
      <c r="H207" s="2"/>
      <c r="I207" s="2"/>
      <c r="J207" s="2"/>
      <c r="K207" s="2"/>
      <c r="L207" s="2"/>
      <c r="M207" s="2"/>
    </row>
    <row r="208" spans="1:13" s="1" customFormat="1" ht="15">
      <c r="A208" s="2"/>
      <c r="B208" s="7"/>
      <c r="C208" s="9"/>
      <c r="D208" s="9"/>
      <c r="E208" s="2"/>
      <c r="F208" s="2"/>
      <c r="G208" s="2"/>
      <c r="H208" s="2"/>
      <c r="I208" s="2"/>
      <c r="J208" s="2"/>
      <c r="K208" s="2"/>
      <c r="L208" s="2"/>
      <c r="M208" s="2"/>
    </row>
    <row r="209" spans="1:13" s="1" customFormat="1" ht="15">
      <c r="A209" s="2"/>
      <c r="B209" s="7"/>
      <c r="C209" s="9"/>
      <c r="D209" s="9"/>
      <c r="E209" s="2"/>
      <c r="F209" s="2"/>
      <c r="G209" s="2"/>
      <c r="H209" s="2"/>
      <c r="I209" s="2"/>
      <c r="J209" s="2"/>
      <c r="K209" s="2"/>
      <c r="L209" s="2"/>
      <c r="M209" s="2"/>
    </row>
    <row r="210" spans="1:13" s="1" customFormat="1" ht="15">
      <c r="A210" s="2"/>
      <c r="B210" s="7"/>
      <c r="C210" s="9"/>
      <c r="D210" s="9"/>
      <c r="E210" s="2"/>
      <c r="F210" s="2"/>
      <c r="G210" s="2"/>
      <c r="H210" s="2"/>
      <c r="I210" s="2"/>
      <c r="J210" s="2"/>
      <c r="K210" s="2"/>
      <c r="L210" s="2"/>
      <c r="M210" s="2"/>
    </row>
    <row r="211" spans="1:13" s="1" customFormat="1" ht="15">
      <c r="A211" s="2"/>
      <c r="B211" s="7"/>
      <c r="C211" s="9"/>
      <c r="D211" s="9"/>
      <c r="E211" s="2"/>
      <c r="F211" s="2"/>
      <c r="G211" s="2"/>
      <c r="H211" s="2"/>
      <c r="I211" s="2"/>
      <c r="J211" s="2"/>
      <c r="K211" s="2"/>
      <c r="L211" s="2"/>
      <c r="M211" s="2"/>
    </row>
    <row r="212" spans="1:13" s="1" customFormat="1" ht="15">
      <c r="A212" s="2"/>
      <c r="B212" s="7"/>
      <c r="C212" s="9"/>
      <c r="D212" s="9"/>
      <c r="E212" s="2"/>
      <c r="F212" s="2"/>
      <c r="G212" s="2"/>
      <c r="H212" s="2"/>
      <c r="I212" s="2"/>
      <c r="J212" s="2"/>
      <c r="K212" s="2"/>
      <c r="L212" s="2"/>
      <c r="M212" s="2"/>
    </row>
    <row r="213" spans="1:13" s="1" customFormat="1" ht="15">
      <c r="A213" s="2"/>
      <c r="B213" s="7"/>
      <c r="C213" s="9"/>
      <c r="D213" s="9"/>
      <c r="E213" s="2"/>
      <c r="F213" s="2"/>
      <c r="G213" s="2"/>
      <c r="H213" s="2"/>
      <c r="I213" s="2"/>
      <c r="J213" s="2"/>
      <c r="K213" s="2"/>
      <c r="L213" s="2"/>
      <c r="M213" s="2"/>
    </row>
    <row r="214" spans="1:13" s="1" customFormat="1" ht="15">
      <c r="A214" s="2"/>
      <c r="B214" s="7"/>
      <c r="C214" s="9"/>
      <c r="D214" s="9"/>
      <c r="E214" s="2"/>
      <c r="F214" s="2"/>
      <c r="G214" s="2"/>
      <c r="H214" s="2"/>
      <c r="I214" s="2"/>
      <c r="J214" s="2"/>
      <c r="K214" s="2"/>
      <c r="L214" s="2"/>
      <c r="M214" s="2"/>
    </row>
    <row r="215" spans="1:13" s="1" customFormat="1" ht="15">
      <c r="A215" s="2"/>
      <c r="B215" s="7"/>
      <c r="C215" s="9"/>
      <c r="D215" s="9"/>
      <c r="E215" s="2"/>
      <c r="F215" s="2"/>
      <c r="G215" s="2"/>
      <c r="H215" s="2"/>
      <c r="I215" s="2"/>
      <c r="J215" s="2"/>
      <c r="K215" s="2"/>
      <c r="L215" s="2"/>
      <c r="M215" s="2"/>
    </row>
    <row r="216" spans="1:13" s="1" customFormat="1" ht="15">
      <c r="A216" s="2"/>
      <c r="B216" s="7"/>
      <c r="C216" s="9"/>
      <c r="D216" s="9"/>
      <c r="E216" s="2"/>
      <c r="F216" s="2"/>
      <c r="G216" s="2"/>
      <c r="H216" s="2"/>
      <c r="I216" s="2"/>
      <c r="J216" s="2"/>
      <c r="K216" s="2"/>
      <c r="L216" s="2"/>
      <c r="M216" s="2"/>
    </row>
    <row r="217" spans="1:13" s="1" customFormat="1" ht="15">
      <c r="A217" s="2"/>
      <c r="B217" s="7"/>
      <c r="C217" s="9"/>
      <c r="D217" s="9"/>
      <c r="E217" s="2"/>
      <c r="F217" s="2"/>
      <c r="G217" s="2"/>
      <c r="H217" s="2"/>
      <c r="I217" s="2"/>
      <c r="J217" s="2"/>
      <c r="K217" s="2"/>
      <c r="L217" s="2"/>
      <c r="M217" s="2"/>
    </row>
    <row r="218" spans="1:13" s="1" customFormat="1" ht="15">
      <c r="A218" s="2"/>
      <c r="B218" s="7"/>
      <c r="C218" s="9"/>
      <c r="D218" s="9"/>
      <c r="E218" s="2"/>
      <c r="F218" s="2"/>
      <c r="G218" s="2"/>
      <c r="H218" s="2"/>
      <c r="I218" s="2"/>
      <c r="J218" s="2"/>
      <c r="K218" s="2"/>
      <c r="L218" s="2"/>
      <c r="M218" s="2"/>
    </row>
    <row r="219" spans="1:13" s="1" customFormat="1" ht="15">
      <c r="A219" s="2"/>
      <c r="B219" s="7"/>
      <c r="C219" s="9"/>
      <c r="D219" s="9"/>
      <c r="E219" s="2"/>
      <c r="F219" s="2"/>
      <c r="G219" s="2"/>
      <c r="H219" s="2"/>
      <c r="I219" s="2"/>
      <c r="J219" s="2"/>
      <c r="K219" s="2"/>
      <c r="L219" s="2"/>
      <c r="M219" s="2"/>
    </row>
    <row r="220" spans="1:13" s="1" customFormat="1" ht="15">
      <c r="A220" s="2"/>
      <c r="B220" s="7"/>
      <c r="C220" s="9"/>
      <c r="D220" s="9"/>
      <c r="E220" s="2"/>
      <c r="F220" s="2"/>
      <c r="G220" s="2"/>
      <c r="H220" s="2"/>
      <c r="I220" s="2"/>
      <c r="J220" s="2"/>
      <c r="K220" s="2"/>
      <c r="L220" s="2"/>
      <c r="M220" s="2"/>
    </row>
    <row r="221" spans="1:13" s="1" customFormat="1" ht="15">
      <c r="A221" s="2"/>
      <c r="B221" s="7"/>
      <c r="C221" s="9"/>
      <c r="D221" s="9"/>
      <c r="E221" s="2"/>
      <c r="F221" s="2"/>
      <c r="G221" s="2"/>
      <c r="H221" s="2"/>
      <c r="I221" s="2"/>
      <c r="J221" s="2"/>
      <c r="K221" s="2"/>
      <c r="L221" s="2"/>
      <c r="M221" s="2"/>
    </row>
    <row r="222" spans="1:13" s="1" customFormat="1" ht="15">
      <c r="A222" s="2"/>
      <c r="B222" s="7"/>
      <c r="C222" s="9"/>
      <c r="D222" s="9"/>
      <c r="E222" s="2"/>
      <c r="F222" s="2"/>
      <c r="G222" s="2"/>
      <c r="H222" s="2"/>
      <c r="I222" s="2"/>
      <c r="J222" s="2"/>
      <c r="K222" s="2"/>
      <c r="L222" s="2"/>
      <c r="M222" s="2"/>
    </row>
    <row r="223" spans="1:13" s="1" customFormat="1" ht="15">
      <c r="A223" s="2"/>
      <c r="B223" s="7"/>
      <c r="C223" s="9"/>
      <c r="D223" s="9"/>
      <c r="E223" s="2"/>
      <c r="F223" s="2"/>
      <c r="G223" s="2"/>
      <c r="H223" s="2"/>
      <c r="I223" s="2"/>
      <c r="J223" s="2"/>
      <c r="K223" s="2"/>
      <c r="L223" s="2"/>
      <c r="M223" s="2"/>
    </row>
    <row r="224" spans="1:13" s="1" customFormat="1" ht="15">
      <c r="A224" s="2"/>
      <c r="B224" s="7"/>
      <c r="C224" s="9"/>
      <c r="D224" s="9"/>
      <c r="E224" s="2"/>
      <c r="F224" s="2"/>
      <c r="G224" s="2"/>
      <c r="H224" s="2"/>
      <c r="I224" s="2"/>
      <c r="J224" s="2"/>
      <c r="K224" s="2"/>
      <c r="L224" s="2"/>
      <c r="M224" s="2"/>
    </row>
    <row r="225" spans="1:13" s="1" customFormat="1" ht="15">
      <c r="A225" s="2"/>
      <c r="B225" s="7"/>
      <c r="C225" s="9"/>
      <c r="D225" s="9"/>
      <c r="E225" s="2"/>
      <c r="F225" s="2"/>
      <c r="G225" s="2"/>
      <c r="H225" s="2"/>
      <c r="I225" s="2"/>
      <c r="J225" s="2"/>
      <c r="K225" s="2"/>
      <c r="L225" s="2"/>
      <c r="M225" s="2"/>
    </row>
    <row r="226" spans="1:13" s="1" customFormat="1" ht="15">
      <c r="A226" s="2"/>
      <c r="B226" s="7"/>
      <c r="C226" s="9"/>
      <c r="D226" s="9"/>
      <c r="E226" s="2"/>
      <c r="F226" s="2"/>
      <c r="G226" s="2"/>
      <c r="H226" s="2"/>
      <c r="I226" s="2"/>
      <c r="J226" s="2"/>
      <c r="K226" s="2"/>
      <c r="L226" s="2"/>
      <c r="M226" s="2"/>
    </row>
    <row r="227" spans="1:13" s="1" customFormat="1" ht="15">
      <c r="A227" s="2"/>
      <c r="B227" s="7"/>
      <c r="C227" s="9"/>
      <c r="D227" s="9"/>
      <c r="E227" s="2"/>
      <c r="F227" s="2"/>
      <c r="G227" s="2"/>
      <c r="H227" s="2"/>
      <c r="I227" s="2"/>
      <c r="J227" s="2"/>
      <c r="K227" s="2"/>
      <c r="L227" s="2"/>
      <c r="M227" s="2"/>
    </row>
    <row r="228" spans="1:13" s="1" customFormat="1" ht="15">
      <c r="A228" s="2"/>
      <c r="B228" s="7"/>
      <c r="C228" s="9"/>
      <c r="D228" s="9"/>
      <c r="E228" s="2"/>
      <c r="F228" s="2"/>
      <c r="G228" s="2"/>
      <c r="H228" s="2"/>
      <c r="I228" s="2"/>
      <c r="J228" s="2"/>
      <c r="K228" s="2"/>
      <c r="L228" s="2"/>
      <c r="M228" s="2"/>
    </row>
    <row r="229" spans="1:13" s="1" customFormat="1" ht="15">
      <c r="A229" s="2"/>
      <c r="B229" s="7"/>
      <c r="C229" s="9"/>
      <c r="D229" s="9"/>
      <c r="E229" s="2"/>
      <c r="F229" s="2"/>
      <c r="G229" s="2"/>
      <c r="H229" s="2"/>
      <c r="I229" s="2"/>
      <c r="J229" s="2"/>
      <c r="K229" s="2"/>
      <c r="L229" s="2"/>
      <c r="M229" s="2"/>
    </row>
    <row r="230" spans="1:13" s="1" customFormat="1" ht="15">
      <c r="A230" s="2"/>
      <c r="B230" s="7"/>
      <c r="C230" s="9"/>
      <c r="D230" s="9"/>
      <c r="E230" s="2"/>
      <c r="F230" s="2"/>
      <c r="G230" s="2"/>
      <c r="H230" s="2"/>
      <c r="I230" s="2"/>
      <c r="J230" s="2"/>
      <c r="K230" s="2"/>
      <c r="L230" s="2"/>
      <c r="M230" s="2"/>
    </row>
    <row r="231" spans="1:13" s="1" customFormat="1" ht="15">
      <c r="A231" s="2"/>
      <c r="B231" s="7"/>
      <c r="C231" s="9"/>
      <c r="D231" s="9"/>
      <c r="E231" s="2"/>
      <c r="F231" s="2"/>
      <c r="G231" s="2"/>
      <c r="H231" s="2"/>
      <c r="I231" s="2"/>
      <c r="J231" s="2"/>
      <c r="K231" s="2"/>
      <c r="L231" s="2"/>
      <c r="M231" s="2"/>
    </row>
    <row r="232" spans="1:13" s="1" customFormat="1" ht="15">
      <c r="A232" s="2"/>
      <c r="B232" s="7"/>
      <c r="C232" s="9"/>
      <c r="D232" s="9"/>
      <c r="E232" s="2"/>
      <c r="F232" s="2"/>
      <c r="G232" s="2"/>
      <c r="H232" s="2"/>
      <c r="I232" s="2"/>
      <c r="J232" s="2"/>
      <c r="K232" s="2"/>
      <c r="L232" s="2"/>
      <c r="M232" s="2"/>
    </row>
    <row r="233" spans="1:13" s="1" customFormat="1" ht="15">
      <c r="A233" s="2"/>
      <c r="B233" s="7"/>
      <c r="C233" s="9"/>
      <c r="D233" s="9"/>
      <c r="E233" s="2"/>
      <c r="F233" s="2"/>
      <c r="G233" s="2"/>
      <c r="H233" s="2"/>
      <c r="I233" s="2"/>
      <c r="J233" s="2"/>
      <c r="K233" s="2"/>
      <c r="L233" s="2"/>
      <c r="M233" s="2"/>
    </row>
    <row r="234" spans="1:13" s="1" customFormat="1" ht="15">
      <c r="A234" s="2"/>
      <c r="B234" s="7"/>
      <c r="C234" s="9"/>
      <c r="D234" s="9"/>
      <c r="E234" s="2"/>
      <c r="F234" s="2"/>
      <c r="G234" s="2"/>
      <c r="H234" s="2"/>
      <c r="I234" s="2"/>
      <c r="J234" s="2"/>
      <c r="K234" s="2"/>
      <c r="L234" s="2"/>
      <c r="M234" s="2"/>
    </row>
    <row r="235" spans="1:13" s="1" customFormat="1" ht="15">
      <c r="A235" s="2"/>
      <c r="B235" s="7"/>
      <c r="C235" s="9"/>
      <c r="D235" s="9"/>
      <c r="E235" s="2"/>
      <c r="F235" s="2"/>
      <c r="G235" s="2"/>
      <c r="H235" s="2"/>
      <c r="I235" s="2"/>
      <c r="J235" s="2"/>
      <c r="K235" s="2"/>
      <c r="L235" s="2"/>
      <c r="M235" s="2"/>
    </row>
    <row r="236" spans="1:13" s="1" customFormat="1" ht="15">
      <c r="A236" s="2"/>
      <c r="B236" s="7"/>
      <c r="C236" s="9"/>
      <c r="D236" s="9"/>
      <c r="E236" s="2"/>
      <c r="F236" s="2"/>
      <c r="G236" s="2"/>
      <c r="H236" s="2"/>
      <c r="I236" s="2"/>
      <c r="J236" s="2"/>
      <c r="K236" s="2"/>
      <c r="L236" s="2"/>
      <c r="M236" s="2"/>
    </row>
    <row r="237" spans="1:13" s="1" customFormat="1" ht="15">
      <c r="A237" s="2"/>
      <c r="B237" s="7"/>
      <c r="C237" s="9"/>
      <c r="D237" s="9"/>
      <c r="E237" s="2"/>
      <c r="F237" s="2"/>
      <c r="G237" s="2"/>
      <c r="H237" s="2"/>
      <c r="I237" s="2"/>
      <c r="J237" s="2"/>
      <c r="K237" s="2"/>
      <c r="L237" s="2"/>
      <c r="M237" s="2"/>
    </row>
    <row r="238" spans="1:13" s="1" customFormat="1" ht="15">
      <c r="A238" s="2"/>
      <c r="B238" s="7"/>
      <c r="C238" s="9"/>
      <c r="D238" s="9"/>
      <c r="E238" s="2"/>
      <c r="F238" s="2"/>
      <c r="G238" s="2"/>
      <c r="H238" s="2"/>
      <c r="I238" s="2"/>
      <c r="J238" s="2"/>
      <c r="K238" s="2"/>
      <c r="L238" s="2"/>
      <c r="M238" s="2"/>
    </row>
    <row r="239" spans="1:13" s="1" customFormat="1" ht="15">
      <c r="A239" s="2"/>
      <c r="B239" s="7"/>
      <c r="C239" s="9"/>
      <c r="D239" s="9"/>
      <c r="E239" s="2"/>
      <c r="F239" s="2"/>
      <c r="G239" s="2"/>
      <c r="H239" s="2"/>
      <c r="I239" s="2"/>
      <c r="J239" s="2"/>
      <c r="K239" s="2"/>
      <c r="L239" s="2"/>
      <c r="M239" s="2"/>
    </row>
    <row r="240" spans="1:13" s="1" customFormat="1" ht="15">
      <c r="A240" s="2"/>
      <c r="B240" s="7"/>
      <c r="C240" s="9"/>
      <c r="D240" s="9"/>
      <c r="E240" s="2"/>
      <c r="F240" s="2"/>
      <c r="G240" s="2"/>
      <c r="H240" s="2"/>
      <c r="I240" s="2"/>
      <c r="J240" s="2"/>
      <c r="K240" s="2"/>
      <c r="L240" s="2"/>
      <c r="M240" s="2"/>
    </row>
    <row r="241" spans="1:13" s="1" customFormat="1" ht="15">
      <c r="A241" s="2"/>
      <c r="B241" s="7"/>
      <c r="C241" s="9"/>
      <c r="D241" s="9"/>
      <c r="E241" s="2"/>
      <c r="F241" s="2"/>
      <c r="G241" s="2"/>
      <c r="H241" s="2"/>
      <c r="I241" s="2"/>
      <c r="J241" s="2"/>
      <c r="K241" s="2"/>
      <c r="L241" s="2"/>
      <c r="M241" s="2"/>
    </row>
    <row r="242" spans="1:13" s="1" customFormat="1" ht="15">
      <c r="A242" s="2"/>
      <c r="B242" s="7"/>
      <c r="C242" s="9"/>
      <c r="D242" s="9"/>
      <c r="E242" s="2"/>
      <c r="F242" s="2"/>
      <c r="G242" s="2"/>
      <c r="H242" s="2"/>
      <c r="I242" s="2"/>
      <c r="J242" s="2"/>
      <c r="K242" s="2"/>
      <c r="L242" s="2"/>
      <c r="M242" s="2"/>
    </row>
    <row r="243" spans="1:13" s="1" customFormat="1" ht="15">
      <c r="A243" s="2"/>
      <c r="B243" s="7"/>
      <c r="C243" s="9"/>
      <c r="D243" s="9"/>
      <c r="E243" s="2"/>
      <c r="F243" s="2"/>
      <c r="G243" s="2"/>
      <c r="H243" s="2"/>
      <c r="I243" s="2"/>
      <c r="J243" s="2"/>
      <c r="K243" s="2"/>
      <c r="L243" s="2"/>
      <c r="M243" s="2"/>
    </row>
    <row r="244" spans="1:13" s="1" customFormat="1" ht="15">
      <c r="A244" s="2"/>
      <c r="B244" s="7"/>
      <c r="C244" s="9"/>
      <c r="D244" s="9"/>
      <c r="E244" s="2"/>
      <c r="F244" s="2"/>
      <c r="G244" s="2"/>
      <c r="H244" s="2"/>
      <c r="I244" s="2"/>
      <c r="J244" s="2"/>
      <c r="K244" s="2"/>
      <c r="L244" s="2"/>
      <c r="M244" s="2"/>
    </row>
    <row r="245" spans="1:13" s="1" customFormat="1" ht="15">
      <c r="A245" s="2"/>
      <c r="B245" s="7"/>
      <c r="C245" s="9"/>
      <c r="D245" s="9"/>
      <c r="E245" s="2"/>
      <c r="F245" s="2"/>
      <c r="G245" s="2"/>
      <c r="H245" s="2"/>
      <c r="I245" s="2"/>
      <c r="J245" s="2"/>
      <c r="K245" s="2"/>
      <c r="L245" s="2"/>
      <c r="M245" s="2"/>
    </row>
    <row r="246" spans="1:13" s="1" customFormat="1" ht="15">
      <c r="A246" s="2"/>
      <c r="B246" s="7"/>
      <c r="C246" s="9"/>
      <c r="D246" s="9"/>
      <c r="E246" s="2"/>
      <c r="F246" s="2"/>
      <c r="G246" s="2"/>
      <c r="H246" s="2"/>
      <c r="I246" s="2"/>
      <c r="J246" s="2"/>
      <c r="K246" s="2"/>
      <c r="L246" s="2"/>
      <c r="M246" s="2"/>
    </row>
    <row r="247" spans="1:13" s="1" customFormat="1" ht="15">
      <c r="A247" s="2"/>
      <c r="B247" s="7"/>
      <c r="C247" s="9"/>
      <c r="D247" s="9"/>
      <c r="E247" s="2"/>
      <c r="F247" s="2"/>
      <c r="G247" s="2"/>
      <c r="H247" s="2"/>
      <c r="I247" s="2"/>
      <c r="J247" s="2"/>
      <c r="K247" s="2"/>
      <c r="L247" s="2"/>
      <c r="M247" s="2"/>
    </row>
    <row r="248" spans="1:13" s="1" customFormat="1" ht="15">
      <c r="A248" s="2"/>
      <c r="B248" s="7"/>
      <c r="C248" s="9"/>
      <c r="D248" s="9"/>
      <c r="E248" s="2"/>
      <c r="F248" s="2"/>
      <c r="G248" s="2"/>
      <c r="H248" s="2"/>
      <c r="I248" s="2"/>
      <c r="J248" s="2"/>
      <c r="K248" s="2"/>
      <c r="L248" s="2"/>
      <c r="M248" s="2"/>
    </row>
    <row r="249" spans="1:13" s="1" customFormat="1" ht="15">
      <c r="A249" s="2"/>
      <c r="B249" s="7"/>
      <c r="C249" s="9"/>
      <c r="D249" s="9"/>
      <c r="E249" s="2"/>
      <c r="F249" s="2"/>
      <c r="G249" s="2"/>
      <c r="H249" s="2"/>
      <c r="I249" s="2"/>
      <c r="J249" s="2"/>
      <c r="K249" s="2"/>
      <c r="L249" s="2"/>
      <c r="M249" s="2"/>
    </row>
    <row r="250" spans="1:13" s="1" customFormat="1" ht="15">
      <c r="A250" s="2"/>
      <c r="B250" s="7"/>
      <c r="C250" s="9"/>
      <c r="D250" s="9"/>
      <c r="E250" s="2"/>
      <c r="F250" s="2"/>
      <c r="G250" s="2"/>
      <c r="H250" s="2"/>
      <c r="I250" s="2"/>
      <c r="J250" s="2"/>
      <c r="K250" s="2"/>
      <c r="L250" s="2"/>
      <c r="M250" s="2"/>
    </row>
    <row r="251" spans="1:13" s="1" customFormat="1" ht="15">
      <c r="A251" s="2"/>
      <c r="B251" s="7"/>
      <c r="C251" s="9"/>
      <c r="D251" s="9"/>
      <c r="E251" s="2"/>
      <c r="F251" s="2"/>
      <c r="G251" s="2"/>
      <c r="H251" s="2"/>
      <c r="I251" s="2"/>
      <c r="J251" s="2"/>
      <c r="K251" s="2"/>
      <c r="L251" s="2"/>
      <c r="M251" s="2"/>
    </row>
    <row r="252" spans="1:13" s="1" customFormat="1" ht="15">
      <c r="A252" s="2"/>
      <c r="B252" s="7"/>
      <c r="C252" s="9"/>
      <c r="D252" s="9"/>
      <c r="E252" s="2"/>
      <c r="F252" s="2"/>
      <c r="G252" s="2"/>
      <c r="H252" s="2"/>
      <c r="I252" s="2"/>
      <c r="J252" s="2"/>
      <c r="K252" s="2"/>
      <c r="L252" s="2"/>
      <c r="M252" s="2"/>
    </row>
    <row r="253" spans="1:13" s="1" customFormat="1" ht="15">
      <c r="A253" s="2"/>
      <c r="B253" s="7"/>
      <c r="C253" s="9"/>
      <c r="D253" s="9"/>
      <c r="E253" s="2"/>
      <c r="F253" s="2"/>
      <c r="G253" s="2"/>
      <c r="H253" s="2"/>
      <c r="I253" s="2"/>
      <c r="J253" s="2"/>
      <c r="K253" s="2"/>
      <c r="L253" s="2"/>
      <c r="M253" s="2"/>
    </row>
    <row r="254" spans="1:13" s="1" customFormat="1" ht="15">
      <c r="A254" s="2"/>
      <c r="B254" s="7"/>
      <c r="C254" s="9"/>
      <c r="D254" s="9"/>
      <c r="E254" s="2"/>
      <c r="F254" s="2"/>
      <c r="G254" s="2"/>
      <c r="H254" s="2"/>
      <c r="I254" s="2"/>
      <c r="J254" s="2"/>
      <c r="K254" s="2"/>
      <c r="L254" s="2"/>
      <c r="M254" s="2"/>
    </row>
    <row r="255" spans="1:13" s="1" customFormat="1" ht="15">
      <c r="A255" s="2"/>
      <c r="B255" s="7"/>
      <c r="C255" s="9"/>
      <c r="D255" s="9"/>
      <c r="E255" s="2"/>
      <c r="F255" s="2"/>
      <c r="G255" s="2"/>
      <c r="H255" s="2"/>
      <c r="I255" s="2"/>
      <c r="J255" s="2"/>
      <c r="K255" s="2"/>
      <c r="L255" s="2"/>
      <c r="M255" s="2"/>
    </row>
    <row r="256" spans="1:13" s="1" customFormat="1" ht="15">
      <c r="A256" s="2"/>
      <c r="B256" s="7"/>
      <c r="C256" s="9"/>
      <c r="D256" s="9"/>
      <c r="E256" s="2"/>
      <c r="F256" s="2"/>
      <c r="G256" s="2"/>
      <c r="H256" s="2"/>
      <c r="I256" s="2"/>
      <c r="J256" s="2"/>
      <c r="K256" s="2"/>
      <c r="L256" s="2"/>
      <c r="M256" s="2"/>
    </row>
    <row r="257" spans="1:13" s="1" customFormat="1" ht="15">
      <c r="A257" s="2"/>
      <c r="B257" s="7"/>
      <c r="C257" s="9"/>
      <c r="D257" s="9"/>
      <c r="E257" s="2"/>
      <c r="F257" s="2"/>
      <c r="G257" s="2"/>
      <c r="H257" s="2"/>
      <c r="I257" s="2"/>
      <c r="J257" s="2"/>
      <c r="K257" s="2"/>
      <c r="L257" s="2"/>
      <c r="M257" s="2"/>
    </row>
    <row r="258" spans="1:13" s="1" customFormat="1" ht="15">
      <c r="A258" s="2"/>
      <c r="B258" s="7"/>
      <c r="C258" s="9"/>
      <c r="D258" s="9"/>
      <c r="E258" s="2"/>
      <c r="F258" s="2"/>
      <c r="G258" s="2"/>
      <c r="H258" s="2"/>
      <c r="I258" s="2"/>
      <c r="J258" s="2"/>
      <c r="K258" s="2"/>
      <c r="L258" s="2"/>
      <c r="M258" s="2"/>
    </row>
    <row r="259" spans="1:13" s="1" customFormat="1" ht="15">
      <c r="A259" s="2"/>
      <c r="B259" s="7"/>
      <c r="C259" s="9"/>
      <c r="D259" s="9"/>
      <c r="E259" s="2"/>
      <c r="F259" s="2"/>
      <c r="G259" s="2"/>
      <c r="H259" s="2"/>
      <c r="I259" s="2"/>
      <c r="J259" s="2"/>
      <c r="K259" s="2"/>
      <c r="L259" s="2"/>
      <c r="M259" s="2"/>
    </row>
    <row r="260" spans="1:13" s="1" customFormat="1" ht="15">
      <c r="A260" s="2"/>
      <c r="B260" s="7"/>
      <c r="C260" s="9"/>
      <c r="D260" s="9"/>
      <c r="E260" s="2"/>
      <c r="F260" s="2"/>
      <c r="G260" s="2"/>
      <c r="H260" s="2"/>
      <c r="I260" s="2"/>
      <c r="J260" s="2"/>
      <c r="K260" s="2"/>
      <c r="L260" s="2"/>
      <c r="M260" s="2"/>
    </row>
    <row r="261" spans="1:13" s="1" customFormat="1" ht="15">
      <c r="A261" s="2"/>
      <c r="B261" s="7"/>
      <c r="C261" s="9"/>
      <c r="D261" s="9"/>
      <c r="E261" s="2"/>
      <c r="F261" s="2"/>
      <c r="G261" s="2"/>
      <c r="H261" s="2"/>
      <c r="I261" s="2"/>
      <c r="J261" s="2"/>
      <c r="K261" s="2"/>
      <c r="L261" s="2"/>
      <c r="M261" s="2"/>
    </row>
    <row r="262" spans="1:13" s="1" customFormat="1" ht="15">
      <c r="A262" s="2"/>
      <c r="B262" s="7"/>
      <c r="C262" s="9"/>
      <c r="D262" s="9"/>
      <c r="E262" s="2"/>
      <c r="F262" s="2"/>
      <c r="G262" s="2"/>
      <c r="H262" s="2"/>
      <c r="I262" s="2"/>
      <c r="J262" s="2"/>
      <c r="K262" s="2"/>
      <c r="L262" s="2"/>
      <c r="M262" s="2"/>
    </row>
    <row r="263" spans="1:13" s="1" customFormat="1" ht="15">
      <c r="A263" s="2"/>
      <c r="B263" s="7"/>
      <c r="C263" s="9"/>
      <c r="D263" s="9"/>
      <c r="E263" s="2"/>
      <c r="F263" s="2"/>
      <c r="G263" s="2"/>
      <c r="H263" s="2"/>
      <c r="I263" s="2"/>
      <c r="J263" s="2"/>
      <c r="K263" s="2"/>
      <c r="L263" s="2"/>
      <c r="M263" s="2"/>
    </row>
    <row r="264" spans="1:13" s="1" customFormat="1" ht="15">
      <c r="A264" s="2"/>
      <c r="B264" s="7"/>
      <c r="C264" s="9"/>
      <c r="D264" s="9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1" customFormat="1" ht="15">
      <c r="A265" s="2"/>
      <c r="B265" s="7"/>
      <c r="C265" s="9"/>
      <c r="D265" s="9"/>
      <c r="E265" s="2"/>
      <c r="F265" s="2"/>
      <c r="G265" s="2"/>
      <c r="H265" s="2"/>
      <c r="I265" s="2"/>
      <c r="J265" s="2"/>
      <c r="K265" s="2"/>
      <c r="L265" s="2"/>
      <c r="M265" s="2"/>
    </row>
    <row r="266" spans="1:13" s="1" customFormat="1" ht="15">
      <c r="A266" s="2"/>
      <c r="B266" s="7"/>
      <c r="C266" s="9"/>
      <c r="D266" s="9"/>
      <c r="E266" s="2"/>
      <c r="F266" s="2"/>
      <c r="G266" s="2"/>
      <c r="H266" s="2"/>
      <c r="I266" s="2"/>
      <c r="J266" s="2"/>
      <c r="K266" s="2"/>
      <c r="L266" s="2"/>
      <c r="M266" s="2"/>
    </row>
    <row r="267" spans="1:13" s="1" customFormat="1" ht="15">
      <c r="A267" s="2"/>
      <c r="B267" s="7"/>
      <c r="C267" s="9"/>
      <c r="D267" s="9"/>
      <c r="E267" s="2"/>
      <c r="F267" s="2"/>
      <c r="G267" s="2"/>
      <c r="H267" s="2"/>
      <c r="I267" s="2"/>
      <c r="J267" s="2"/>
      <c r="K267" s="2"/>
      <c r="L267" s="2"/>
      <c r="M267" s="2"/>
    </row>
    <row r="268" spans="1:13" s="1" customFormat="1" ht="15">
      <c r="A268" s="2"/>
      <c r="B268" s="7"/>
      <c r="C268" s="9"/>
      <c r="D268" s="9"/>
      <c r="E268" s="2"/>
      <c r="F268" s="2"/>
      <c r="G268" s="2"/>
      <c r="H268" s="2"/>
      <c r="I268" s="2"/>
      <c r="J268" s="2"/>
      <c r="K268" s="2"/>
      <c r="L268" s="2"/>
      <c r="M268" s="2"/>
    </row>
    <row r="269" spans="1:13" s="1" customFormat="1" ht="15">
      <c r="A269" s="2"/>
      <c r="B269" s="7"/>
      <c r="C269" s="9"/>
      <c r="D269" s="9"/>
      <c r="E269" s="2"/>
      <c r="F269" s="2"/>
      <c r="G269" s="2"/>
      <c r="H269" s="2"/>
      <c r="I269" s="2"/>
      <c r="J269" s="2"/>
      <c r="K269" s="2"/>
      <c r="L269" s="2"/>
      <c r="M269" s="2"/>
    </row>
    <row r="270" spans="1:13" s="1" customFormat="1" ht="15">
      <c r="A270" s="2"/>
      <c r="B270" s="7"/>
      <c r="C270" s="9"/>
      <c r="D270" s="9"/>
      <c r="E270" s="2"/>
      <c r="F270" s="2"/>
      <c r="G270" s="2"/>
      <c r="H270" s="2"/>
      <c r="I270" s="2"/>
      <c r="J270" s="2"/>
      <c r="K270" s="2"/>
      <c r="L270" s="2"/>
      <c r="M270" s="2"/>
    </row>
    <row r="271" spans="1:13" s="1" customFormat="1" ht="15">
      <c r="A271" s="2"/>
      <c r="B271" s="7"/>
      <c r="C271" s="9"/>
      <c r="D271" s="9"/>
      <c r="E271" s="2"/>
      <c r="F271" s="2"/>
      <c r="G271" s="2"/>
      <c r="H271" s="2"/>
      <c r="I271" s="2"/>
      <c r="J271" s="2"/>
      <c r="K271" s="2"/>
      <c r="L271" s="2"/>
      <c r="M271" s="2"/>
    </row>
    <row r="272" spans="1:13" s="1" customFormat="1" ht="15">
      <c r="A272" s="2"/>
      <c r="B272" s="7"/>
      <c r="C272" s="9"/>
      <c r="D272" s="9"/>
      <c r="E272" s="2"/>
      <c r="F272" s="2"/>
      <c r="G272" s="2"/>
      <c r="H272" s="2"/>
      <c r="I272" s="2"/>
      <c r="J272" s="2"/>
      <c r="K272" s="2"/>
      <c r="L272" s="2"/>
      <c r="M272" s="2"/>
    </row>
    <row r="273" spans="1:13" s="1" customFormat="1" ht="15">
      <c r="A273" s="2"/>
      <c r="B273" s="7"/>
      <c r="C273" s="9"/>
      <c r="D273" s="9"/>
      <c r="E273" s="2"/>
      <c r="F273" s="2"/>
      <c r="G273" s="2"/>
      <c r="H273" s="2"/>
      <c r="I273" s="2"/>
      <c r="J273" s="2"/>
      <c r="K273" s="2"/>
      <c r="L273" s="2"/>
      <c r="M273" s="2"/>
    </row>
    <row r="274" spans="1:13" s="1" customFormat="1" ht="15">
      <c r="A274" s="2"/>
      <c r="B274" s="7"/>
      <c r="C274" s="9"/>
      <c r="D274" s="9"/>
      <c r="E274" s="2"/>
      <c r="F274" s="2"/>
      <c r="G274" s="2"/>
      <c r="H274" s="2"/>
      <c r="I274" s="2"/>
      <c r="J274" s="2"/>
      <c r="K274" s="2"/>
      <c r="L274" s="2"/>
      <c r="M274" s="2"/>
    </row>
    <row r="275" spans="1:13" s="1" customFormat="1" ht="15">
      <c r="A275" s="2"/>
      <c r="B275" s="7"/>
      <c r="C275" s="9"/>
      <c r="D275" s="9"/>
      <c r="E275" s="2"/>
      <c r="F275" s="2"/>
      <c r="G275" s="2"/>
      <c r="H275" s="2"/>
      <c r="I275" s="2"/>
      <c r="J275" s="2"/>
      <c r="K275" s="2"/>
      <c r="L275" s="2"/>
      <c r="M275" s="2"/>
    </row>
    <row r="276" spans="1:13" s="1" customFormat="1" ht="15">
      <c r="A276" s="2"/>
      <c r="B276" s="7"/>
      <c r="C276" s="9"/>
      <c r="D276" s="9"/>
      <c r="E276" s="2"/>
      <c r="F276" s="2"/>
      <c r="G276" s="2"/>
      <c r="H276" s="2"/>
      <c r="I276" s="2"/>
      <c r="J276" s="2"/>
      <c r="K276" s="2"/>
      <c r="L276" s="2"/>
      <c r="M276" s="2"/>
    </row>
    <row r="277" spans="1:13" s="1" customFormat="1" ht="15">
      <c r="A277" s="2"/>
      <c r="B277" s="7"/>
      <c r="C277" s="9"/>
      <c r="D277" s="9"/>
      <c r="E277" s="2"/>
      <c r="F277" s="2"/>
      <c r="G277" s="2"/>
      <c r="H277" s="2"/>
      <c r="I277" s="2"/>
      <c r="J277" s="2"/>
      <c r="K277" s="2"/>
      <c r="L277" s="2"/>
      <c r="M277" s="2"/>
    </row>
    <row r="278" spans="1:13" s="1" customFormat="1" ht="15">
      <c r="A278" s="2"/>
      <c r="B278" s="7"/>
      <c r="C278" s="9"/>
      <c r="D278" s="9"/>
      <c r="E278" s="2"/>
      <c r="F278" s="2"/>
      <c r="G278" s="2"/>
      <c r="H278" s="2"/>
      <c r="I278" s="2"/>
      <c r="J278" s="2"/>
      <c r="K278" s="2"/>
      <c r="L278" s="2"/>
      <c r="M278" s="2"/>
    </row>
    <row r="279" spans="1:13" s="1" customFormat="1" ht="15">
      <c r="A279" s="2"/>
      <c r="B279" s="7"/>
      <c r="C279" s="9"/>
      <c r="D279" s="9"/>
      <c r="E279" s="2"/>
      <c r="F279" s="2"/>
      <c r="G279" s="2"/>
      <c r="H279" s="2"/>
      <c r="I279" s="2"/>
      <c r="J279" s="2"/>
      <c r="K279" s="2"/>
      <c r="L279" s="2"/>
      <c r="M279" s="2"/>
    </row>
    <row r="280" spans="1:13" s="1" customFormat="1" ht="15">
      <c r="A280" s="2"/>
      <c r="B280" s="7"/>
      <c r="C280" s="9"/>
      <c r="D280" s="9"/>
      <c r="E280" s="2"/>
      <c r="F280" s="2"/>
      <c r="G280" s="2"/>
      <c r="H280" s="2"/>
      <c r="I280" s="2"/>
      <c r="J280" s="2"/>
      <c r="K280" s="2"/>
      <c r="L280" s="2"/>
      <c r="M280" s="2"/>
    </row>
    <row r="281" spans="1:13" s="1" customFormat="1" ht="15">
      <c r="A281" s="2"/>
      <c r="B281" s="7"/>
      <c r="C281" s="9"/>
      <c r="D281" s="9"/>
      <c r="E281" s="2"/>
      <c r="F281" s="2"/>
      <c r="G281" s="2"/>
      <c r="H281" s="2"/>
      <c r="I281" s="2"/>
      <c r="J281" s="2"/>
      <c r="K281" s="2"/>
      <c r="L281" s="2"/>
      <c r="M281" s="2"/>
    </row>
    <row r="282" spans="1:13" s="1" customFormat="1" ht="15">
      <c r="A282" s="2"/>
      <c r="B282" s="7"/>
      <c r="C282" s="9"/>
      <c r="D282" s="9"/>
      <c r="E282" s="2"/>
      <c r="F282" s="2"/>
      <c r="G282" s="2"/>
      <c r="H282" s="2"/>
      <c r="I282" s="2"/>
      <c r="J282" s="2"/>
      <c r="K282" s="2"/>
      <c r="L282" s="2"/>
      <c r="M282" s="2"/>
    </row>
    <row r="283" spans="1:13" s="1" customFormat="1" ht="15">
      <c r="A283" s="2"/>
      <c r="B283" s="7"/>
      <c r="C283" s="9"/>
      <c r="D283" s="9"/>
      <c r="E283" s="2"/>
      <c r="F283" s="2"/>
      <c r="G283" s="2"/>
      <c r="H283" s="2"/>
      <c r="I283" s="2"/>
      <c r="J283" s="2"/>
      <c r="K283" s="2"/>
      <c r="L283" s="2"/>
      <c r="M283" s="2"/>
    </row>
    <row r="284" spans="1:13" s="1" customFormat="1" ht="15">
      <c r="A284" s="2"/>
      <c r="B284" s="7"/>
      <c r="C284" s="9"/>
      <c r="D284" s="9"/>
      <c r="E284" s="2"/>
      <c r="F284" s="2"/>
      <c r="G284" s="2"/>
      <c r="H284" s="2"/>
      <c r="I284" s="2"/>
      <c r="J284" s="2"/>
      <c r="K284" s="2"/>
      <c r="L284" s="2"/>
      <c r="M284" s="2"/>
    </row>
    <row r="285" spans="1:13" s="1" customFormat="1" ht="15">
      <c r="A285" s="2"/>
      <c r="B285" s="7"/>
      <c r="C285" s="9"/>
      <c r="D285" s="9"/>
      <c r="E285" s="2"/>
      <c r="F285" s="2"/>
      <c r="G285" s="2"/>
      <c r="H285" s="2"/>
      <c r="I285" s="2"/>
      <c r="J285" s="2"/>
      <c r="K285" s="2"/>
      <c r="L285" s="2"/>
      <c r="M285" s="2"/>
    </row>
    <row r="286" spans="1:13" s="1" customFormat="1" ht="15">
      <c r="A286" s="2"/>
      <c r="B286" s="7"/>
      <c r="C286" s="9"/>
      <c r="D286" s="9"/>
      <c r="E286" s="2"/>
      <c r="F286" s="2"/>
      <c r="G286" s="2"/>
      <c r="H286" s="2"/>
      <c r="I286" s="2"/>
      <c r="J286" s="2"/>
      <c r="K286" s="2"/>
      <c r="L286" s="2"/>
      <c r="M286" s="2"/>
    </row>
    <row r="287" spans="1:13" s="1" customFormat="1" ht="15">
      <c r="A287" s="2"/>
      <c r="B287" s="7"/>
      <c r="C287" s="9"/>
      <c r="D287" s="9"/>
      <c r="E287" s="2"/>
      <c r="F287" s="2"/>
      <c r="G287" s="2"/>
      <c r="H287" s="2"/>
      <c r="I287" s="2"/>
      <c r="J287" s="2"/>
      <c r="K287" s="2"/>
      <c r="L287" s="2"/>
      <c r="M287" s="2"/>
    </row>
    <row r="288" spans="1:13" s="1" customFormat="1" ht="15">
      <c r="A288" s="2"/>
      <c r="B288" s="7"/>
      <c r="C288" s="9"/>
      <c r="D288" s="9"/>
      <c r="E288" s="2"/>
      <c r="F288" s="2"/>
      <c r="G288" s="2"/>
      <c r="H288" s="2"/>
      <c r="I288" s="2"/>
      <c r="J288" s="2"/>
      <c r="K288" s="2"/>
      <c r="L288" s="2"/>
      <c r="M288" s="2"/>
    </row>
    <row r="289" spans="1:13" s="1" customFormat="1" ht="15">
      <c r="A289" s="2"/>
      <c r="B289" s="7"/>
      <c r="C289" s="9"/>
      <c r="D289" s="9"/>
      <c r="E289" s="2"/>
      <c r="F289" s="2"/>
      <c r="G289" s="2"/>
      <c r="H289" s="2"/>
      <c r="I289" s="2"/>
      <c r="J289" s="2"/>
      <c r="K289" s="2"/>
      <c r="L289" s="2"/>
      <c r="M289" s="2"/>
    </row>
    <row r="290" spans="1:13" s="1" customFormat="1" ht="15">
      <c r="A290" s="2"/>
      <c r="B290" s="7"/>
      <c r="C290" s="9"/>
      <c r="D290" s="9"/>
      <c r="E290" s="2"/>
      <c r="F290" s="2"/>
      <c r="G290" s="2"/>
      <c r="H290" s="2"/>
      <c r="I290" s="2"/>
      <c r="J290" s="2"/>
      <c r="K290" s="2"/>
      <c r="L290" s="2"/>
      <c r="M290" s="2"/>
    </row>
    <row r="291" spans="1:13" s="1" customFormat="1" ht="15">
      <c r="A291" s="2"/>
      <c r="B291" s="7"/>
      <c r="C291" s="9"/>
      <c r="D291" s="9"/>
      <c r="E291" s="2"/>
      <c r="F291" s="2"/>
      <c r="G291" s="2"/>
      <c r="H291" s="2"/>
      <c r="I291" s="2"/>
      <c r="J291" s="2"/>
      <c r="K291" s="2"/>
      <c r="L291" s="2"/>
      <c r="M291" s="2"/>
    </row>
    <row r="292" spans="1:13" s="1" customFormat="1" ht="15">
      <c r="A292" s="2"/>
      <c r="B292" s="7"/>
      <c r="C292" s="9"/>
      <c r="D292" s="9"/>
      <c r="E292" s="2"/>
      <c r="F292" s="2"/>
      <c r="G292" s="2"/>
      <c r="H292" s="2"/>
      <c r="I292" s="2"/>
      <c r="J292" s="2"/>
      <c r="K292" s="2"/>
      <c r="L292" s="2"/>
      <c r="M292" s="2"/>
    </row>
    <row r="293" spans="1:13" s="1" customFormat="1" ht="15">
      <c r="A293" s="2"/>
      <c r="B293" s="7"/>
      <c r="C293" s="9"/>
      <c r="D293" s="9"/>
      <c r="E293" s="2"/>
      <c r="F293" s="2"/>
      <c r="G293" s="2"/>
      <c r="H293" s="2"/>
      <c r="I293" s="2"/>
      <c r="J293" s="2"/>
      <c r="K293" s="2"/>
      <c r="L293" s="2"/>
      <c r="M293" s="2"/>
    </row>
    <row r="294" spans="1:13" s="1" customFormat="1" ht="15">
      <c r="A294" s="2"/>
      <c r="B294" s="7"/>
      <c r="C294" s="9"/>
      <c r="D294" s="9"/>
      <c r="E294" s="2"/>
      <c r="F294" s="2"/>
      <c r="G294" s="2"/>
      <c r="H294" s="2"/>
      <c r="I294" s="2"/>
      <c r="J294" s="2"/>
      <c r="K294" s="2"/>
      <c r="L294" s="2"/>
      <c r="M294" s="2"/>
    </row>
    <row r="295" spans="1:13" s="1" customFormat="1" ht="15">
      <c r="A295" s="2"/>
      <c r="B295" s="7"/>
      <c r="C295" s="9"/>
      <c r="D295" s="9"/>
      <c r="E295" s="2"/>
      <c r="F295" s="2"/>
      <c r="G295" s="2"/>
      <c r="H295" s="2"/>
      <c r="I295" s="2"/>
      <c r="J295" s="2"/>
      <c r="K295" s="2"/>
      <c r="L295" s="2"/>
      <c r="M295" s="2"/>
    </row>
    <row r="296" spans="1:13" s="1" customFormat="1" ht="15">
      <c r="A296" s="2"/>
      <c r="B296" s="7"/>
      <c r="C296" s="9"/>
      <c r="D296" s="9"/>
      <c r="E296" s="2"/>
      <c r="F296" s="2"/>
      <c r="G296" s="2"/>
      <c r="H296" s="2"/>
      <c r="I296" s="2"/>
      <c r="J296" s="2"/>
      <c r="K296" s="2"/>
      <c r="L296" s="2"/>
      <c r="M296" s="2"/>
    </row>
    <row r="297" spans="1:13" s="1" customFormat="1" ht="15">
      <c r="A297" s="2"/>
      <c r="B297" s="7"/>
      <c r="C297" s="9"/>
      <c r="D297" s="9"/>
      <c r="E297" s="2"/>
      <c r="F297" s="2"/>
      <c r="G297" s="2"/>
      <c r="H297" s="2"/>
      <c r="I297" s="2"/>
      <c r="J297" s="2"/>
      <c r="K297" s="2"/>
      <c r="L297" s="2"/>
      <c r="M297" s="2"/>
    </row>
    <row r="298" spans="1:13" s="1" customFormat="1" ht="15">
      <c r="A298" s="2"/>
      <c r="B298" s="7"/>
      <c r="C298" s="9"/>
      <c r="D298" s="9"/>
      <c r="E298" s="2"/>
      <c r="F298" s="2"/>
      <c r="G298" s="2"/>
      <c r="H298" s="2"/>
      <c r="I298" s="2"/>
      <c r="J298" s="2"/>
      <c r="K298" s="2"/>
      <c r="L298" s="2"/>
      <c r="M298" s="2"/>
    </row>
    <row r="299" spans="1:13" s="1" customFormat="1" ht="15">
      <c r="A299" s="2"/>
      <c r="B299" s="7"/>
      <c r="C299" s="9"/>
      <c r="D299" s="9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1" customFormat="1" ht="15">
      <c r="A300" s="2"/>
      <c r="B300" s="7"/>
      <c r="C300" s="9"/>
      <c r="D300" s="9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1" customFormat="1" ht="15">
      <c r="A301" s="2"/>
      <c r="B301" s="7"/>
      <c r="C301" s="9"/>
      <c r="D301" s="9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1" customFormat="1" ht="15">
      <c r="A302" s="2"/>
      <c r="B302" s="7"/>
      <c r="C302" s="9"/>
      <c r="D302" s="9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1" customFormat="1" ht="15">
      <c r="A303" s="2"/>
      <c r="B303" s="7"/>
      <c r="C303" s="9"/>
      <c r="D303" s="9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1" customFormat="1" ht="15">
      <c r="A304" s="2"/>
      <c r="B304" s="7"/>
      <c r="C304" s="9"/>
      <c r="D304" s="9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1" customFormat="1" ht="15">
      <c r="A305" s="2"/>
      <c r="B305" s="7"/>
      <c r="C305" s="9"/>
      <c r="D305" s="9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1" customFormat="1" ht="15">
      <c r="A306" s="2"/>
      <c r="B306" s="7"/>
      <c r="C306" s="9"/>
      <c r="D306" s="9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1" customFormat="1" ht="15">
      <c r="A307" s="2"/>
      <c r="B307" s="7"/>
      <c r="C307" s="9"/>
      <c r="D307" s="9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1" customFormat="1" ht="15">
      <c r="A308" s="2"/>
      <c r="B308" s="7"/>
      <c r="C308" s="9"/>
      <c r="D308" s="9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1" customFormat="1" ht="15">
      <c r="A309" s="2"/>
      <c r="B309" s="7"/>
      <c r="C309" s="9"/>
      <c r="D309" s="9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1" customFormat="1" ht="15">
      <c r="A310" s="2"/>
      <c r="B310" s="7"/>
      <c r="C310" s="9"/>
      <c r="D310" s="9"/>
      <c r="E310" s="2"/>
      <c r="F310" s="2"/>
      <c r="G310" s="2"/>
      <c r="H310" s="2"/>
      <c r="I310" s="2"/>
      <c r="J310" s="2"/>
      <c r="K310" s="2"/>
      <c r="L310" s="2"/>
      <c r="M310" s="2"/>
    </row>
    <row r="311" spans="1:13" s="1" customFormat="1" ht="15">
      <c r="A311" s="2"/>
      <c r="B311" s="7"/>
      <c r="C311" s="9"/>
      <c r="D311" s="9"/>
      <c r="E311" s="2"/>
      <c r="F311" s="2"/>
      <c r="G311" s="2"/>
      <c r="H311" s="2"/>
      <c r="I311" s="2"/>
      <c r="J311" s="2"/>
      <c r="K311" s="2"/>
      <c r="L311" s="2"/>
      <c r="M311" s="2"/>
    </row>
    <row r="312" spans="1:13" s="1" customFormat="1" ht="15">
      <c r="A312" s="2"/>
      <c r="B312" s="7"/>
      <c r="C312" s="9"/>
      <c r="D312" s="9"/>
      <c r="E312" s="2"/>
      <c r="F312" s="2"/>
      <c r="G312" s="2"/>
      <c r="H312" s="2"/>
      <c r="I312" s="2"/>
      <c r="J312" s="2"/>
      <c r="K312" s="2"/>
      <c r="L312" s="2"/>
      <c r="M312" s="2"/>
    </row>
    <row r="313" spans="1:13" s="1" customFormat="1" ht="15">
      <c r="A313" s="2"/>
      <c r="B313" s="7"/>
      <c r="C313" s="9"/>
      <c r="D313" s="9"/>
      <c r="E313" s="2"/>
      <c r="F313" s="2"/>
      <c r="G313" s="2"/>
      <c r="H313" s="2"/>
      <c r="I313" s="2"/>
      <c r="J313" s="2"/>
      <c r="K313" s="2"/>
      <c r="L313" s="2"/>
      <c r="M313" s="2"/>
    </row>
    <row r="314" spans="1:13" s="1" customFormat="1" ht="15">
      <c r="A314" s="2"/>
      <c r="B314" s="7"/>
      <c r="C314" s="9"/>
      <c r="D314" s="9"/>
      <c r="E314" s="2"/>
      <c r="F314" s="2"/>
      <c r="G314" s="2"/>
      <c r="H314" s="2"/>
      <c r="I314" s="2"/>
      <c r="J314" s="2"/>
      <c r="K314" s="2"/>
      <c r="L314" s="2"/>
      <c r="M314" s="2"/>
    </row>
    <row r="315" spans="1:13" s="1" customFormat="1" ht="15">
      <c r="A315" s="2"/>
      <c r="B315" s="7"/>
      <c r="C315" s="9"/>
      <c r="D315" s="9"/>
      <c r="E315" s="2"/>
      <c r="F315" s="2"/>
      <c r="G315" s="2"/>
      <c r="H315" s="2"/>
      <c r="I315" s="2"/>
      <c r="J315" s="2"/>
      <c r="K315" s="2"/>
      <c r="L315" s="2"/>
      <c r="M315" s="2"/>
    </row>
    <row r="316" spans="1:13" s="1" customFormat="1" ht="15">
      <c r="A316" s="2"/>
      <c r="B316" s="7"/>
      <c r="C316" s="9"/>
      <c r="D316" s="9"/>
      <c r="E316" s="2"/>
      <c r="F316" s="2"/>
      <c r="G316" s="2"/>
      <c r="H316" s="2"/>
      <c r="I316" s="2"/>
      <c r="J316" s="2"/>
      <c r="K316" s="2"/>
      <c r="L316" s="2"/>
      <c r="M316" s="2"/>
    </row>
    <row r="317" spans="1:13" s="1" customFormat="1" ht="15">
      <c r="A317" s="2"/>
      <c r="B317" s="7"/>
      <c r="C317" s="9"/>
      <c r="D317" s="9"/>
      <c r="E317" s="2"/>
      <c r="F317" s="2"/>
      <c r="G317" s="2"/>
      <c r="H317" s="2"/>
      <c r="I317" s="2"/>
      <c r="J317" s="2"/>
      <c r="K317" s="2"/>
      <c r="L317" s="2"/>
      <c r="M317" s="2"/>
    </row>
    <row r="318" spans="1:13" s="1" customFormat="1" ht="15">
      <c r="A318" s="2"/>
      <c r="B318" s="7"/>
      <c r="C318" s="9"/>
      <c r="D318" s="9"/>
      <c r="E318" s="2"/>
      <c r="F318" s="2"/>
      <c r="G318" s="2"/>
      <c r="H318" s="2"/>
      <c r="I318" s="2"/>
      <c r="J318" s="2"/>
      <c r="K318" s="2"/>
      <c r="L318" s="2"/>
      <c r="M318" s="2"/>
    </row>
    <row r="319" spans="1:13" s="1" customFormat="1" ht="15">
      <c r="A319" s="2"/>
      <c r="B319" s="7"/>
      <c r="C319" s="9"/>
      <c r="D319" s="9"/>
      <c r="E319" s="2"/>
      <c r="F319" s="2"/>
      <c r="G319" s="2"/>
      <c r="H319" s="2"/>
      <c r="I319" s="2"/>
      <c r="J319" s="2"/>
      <c r="K319" s="2"/>
      <c r="L319" s="2"/>
      <c r="M319" s="2"/>
    </row>
    <row r="320" spans="1:13" s="1" customFormat="1" ht="15">
      <c r="A320" s="2"/>
      <c r="B320" s="7"/>
      <c r="C320" s="9"/>
      <c r="D320" s="9"/>
      <c r="E320" s="2"/>
      <c r="F320" s="2"/>
      <c r="G320" s="2"/>
      <c r="H320" s="2"/>
      <c r="I320" s="2"/>
      <c r="J320" s="2"/>
      <c r="K320" s="2"/>
      <c r="L320" s="2"/>
      <c r="M320" s="2"/>
    </row>
    <row r="321" spans="1:13" s="1" customFormat="1" ht="15">
      <c r="A321" s="2"/>
      <c r="B321" s="7"/>
      <c r="C321" s="9"/>
      <c r="D321" s="9"/>
      <c r="E321" s="2"/>
      <c r="F321" s="2"/>
      <c r="G321" s="2"/>
      <c r="H321" s="2"/>
      <c r="I321" s="2"/>
      <c r="J321" s="2"/>
      <c r="K321" s="2"/>
      <c r="L321" s="2"/>
      <c r="M321" s="2"/>
    </row>
    <row r="322" spans="1:13" s="1" customFormat="1" ht="15">
      <c r="A322" s="2"/>
      <c r="B322" s="7"/>
      <c r="C322" s="9"/>
      <c r="D322" s="9"/>
      <c r="E322" s="2"/>
      <c r="F322" s="2"/>
      <c r="G322" s="2"/>
      <c r="H322" s="2"/>
      <c r="I322" s="2"/>
      <c r="J322" s="2"/>
      <c r="K322" s="2"/>
      <c r="L322" s="2"/>
      <c r="M322" s="2"/>
    </row>
    <row r="323" spans="1:13" s="1" customFormat="1" ht="15">
      <c r="A323" s="2"/>
      <c r="B323" s="7"/>
      <c r="C323" s="9"/>
      <c r="D323" s="9"/>
      <c r="E323" s="2"/>
      <c r="F323" s="2"/>
      <c r="G323" s="2"/>
      <c r="H323" s="2"/>
      <c r="I323" s="2"/>
      <c r="J323" s="2"/>
      <c r="K323" s="2"/>
      <c r="L323" s="2"/>
      <c r="M323" s="2"/>
    </row>
    <row r="324" spans="1:13" s="1" customFormat="1" ht="15">
      <c r="A324" s="2"/>
      <c r="B324" s="7"/>
      <c r="C324" s="9"/>
      <c r="D324" s="9"/>
      <c r="E324" s="2"/>
      <c r="F324" s="2"/>
      <c r="G324" s="2"/>
      <c r="H324" s="2"/>
      <c r="I324" s="2"/>
      <c r="J324" s="2"/>
      <c r="K324" s="2"/>
      <c r="L324" s="2"/>
      <c r="M324" s="2"/>
    </row>
    <row r="325" spans="1:13" s="1" customFormat="1" ht="15">
      <c r="A325" s="2"/>
      <c r="B325" s="7"/>
      <c r="C325" s="9"/>
      <c r="D325" s="9"/>
      <c r="E325" s="2"/>
      <c r="F325" s="2"/>
      <c r="G325" s="2"/>
      <c r="H325" s="2"/>
      <c r="I325" s="2"/>
      <c r="J325" s="2"/>
      <c r="K325" s="2"/>
      <c r="L325" s="2"/>
      <c r="M325" s="2"/>
    </row>
    <row r="326" spans="1:13" s="1" customFormat="1" ht="15">
      <c r="A326" s="2"/>
      <c r="B326" s="7"/>
      <c r="C326" s="9"/>
      <c r="D326" s="9"/>
      <c r="E326" s="2"/>
      <c r="F326" s="2"/>
      <c r="G326" s="2"/>
      <c r="H326" s="2"/>
      <c r="I326" s="2"/>
      <c r="J326" s="2"/>
      <c r="K326" s="2"/>
      <c r="L326" s="2"/>
      <c r="M326" s="2"/>
    </row>
    <row r="327" spans="1:13" s="1" customFormat="1" ht="15">
      <c r="A327" s="2"/>
      <c r="B327" s="7"/>
      <c r="C327" s="9"/>
      <c r="D327" s="9"/>
      <c r="E327" s="2"/>
      <c r="F327" s="2"/>
      <c r="G327" s="2"/>
      <c r="H327" s="2"/>
      <c r="I327" s="2"/>
      <c r="J327" s="2"/>
      <c r="K327" s="2"/>
      <c r="L327" s="2"/>
      <c r="M327" s="2"/>
    </row>
    <row r="328" spans="1:13" s="1" customFormat="1" ht="15">
      <c r="A328" s="2"/>
      <c r="B328" s="7"/>
      <c r="C328" s="9"/>
      <c r="D328" s="9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1" customFormat="1" ht="15">
      <c r="A329" s="2"/>
      <c r="B329" s="7"/>
      <c r="C329" s="9"/>
      <c r="D329" s="9"/>
      <c r="E329" s="2"/>
      <c r="F329" s="2"/>
      <c r="G329" s="2"/>
      <c r="H329" s="2"/>
      <c r="I329" s="2"/>
      <c r="J329" s="2"/>
      <c r="K329" s="2"/>
      <c r="L329" s="2"/>
      <c r="M329" s="2"/>
    </row>
    <row r="330" spans="1:13" s="1" customFormat="1" ht="15">
      <c r="A330" s="2"/>
      <c r="B330" s="7"/>
      <c r="C330" s="9"/>
      <c r="D330" s="9"/>
      <c r="E330" s="2"/>
      <c r="F330" s="2"/>
      <c r="G330" s="2"/>
      <c r="H330" s="2"/>
      <c r="I330" s="2"/>
      <c r="J330" s="2"/>
      <c r="K330" s="2"/>
      <c r="L330" s="2"/>
      <c r="M330" s="2"/>
    </row>
    <row r="331" spans="1:13" s="1" customFormat="1" ht="15">
      <c r="A331" s="2"/>
      <c r="B331" s="7"/>
      <c r="C331" s="9"/>
      <c r="D331" s="9"/>
      <c r="E331" s="2"/>
      <c r="F331" s="2"/>
      <c r="G331" s="2"/>
      <c r="H331" s="2"/>
      <c r="I331" s="2"/>
      <c r="J331" s="2"/>
      <c r="K331" s="2"/>
      <c r="L331" s="2"/>
      <c r="M331" s="2"/>
    </row>
    <row r="332" spans="1:13" s="1" customFormat="1" ht="15">
      <c r="A332" s="2"/>
      <c r="B332" s="7"/>
      <c r="C332" s="9"/>
      <c r="D332" s="9"/>
      <c r="E332" s="2"/>
      <c r="F332" s="2"/>
      <c r="G332" s="2"/>
      <c r="H332" s="2"/>
      <c r="I332" s="2"/>
      <c r="J332" s="2"/>
      <c r="K332" s="2"/>
      <c r="L332" s="2"/>
      <c r="M332" s="2"/>
    </row>
    <row r="333" spans="1:13" s="1" customFormat="1" ht="15">
      <c r="A333" s="2"/>
      <c r="B333" s="7"/>
      <c r="C333" s="9"/>
      <c r="D333" s="9"/>
      <c r="E333" s="2"/>
      <c r="F333" s="2"/>
      <c r="G333" s="2"/>
      <c r="H333" s="2"/>
      <c r="I333" s="2"/>
      <c r="J333" s="2"/>
      <c r="K333" s="2"/>
      <c r="L333" s="2"/>
      <c r="M333" s="2"/>
    </row>
    <row r="334" spans="1:13" s="1" customFormat="1" ht="15">
      <c r="A334" s="2"/>
      <c r="B334" s="7"/>
      <c r="C334" s="9"/>
      <c r="D334" s="9"/>
      <c r="E334" s="2"/>
      <c r="F334" s="2"/>
      <c r="G334" s="2"/>
      <c r="H334" s="2"/>
      <c r="I334" s="2"/>
      <c r="J334" s="2"/>
      <c r="K334" s="2"/>
      <c r="L334" s="2"/>
      <c r="M334" s="2"/>
    </row>
    <row r="335" spans="1:13" s="1" customFormat="1" ht="15">
      <c r="A335" s="2"/>
      <c r="B335" s="7"/>
      <c r="C335" s="9"/>
      <c r="D335" s="9"/>
      <c r="E335" s="2"/>
      <c r="F335" s="2"/>
      <c r="G335" s="2"/>
      <c r="H335" s="2"/>
      <c r="I335" s="2"/>
      <c r="J335" s="2"/>
      <c r="K335" s="2"/>
      <c r="L335" s="2"/>
      <c r="M335" s="2"/>
    </row>
    <row r="336" spans="1:13" s="1" customFormat="1" ht="15">
      <c r="A336" s="2"/>
      <c r="B336" s="7"/>
      <c r="C336" s="9"/>
      <c r="D336" s="9"/>
      <c r="E336" s="2"/>
      <c r="F336" s="2"/>
      <c r="G336" s="2"/>
      <c r="H336" s="2"/>
      <c r="I336" s="2"/>
      <c r="J336" s="2"/>
      <c r="K336" s="2"/>
      <c r="L336" s="2"/>
      <c r="M336" s="2"/>
    </row>
    <row r="337" spans="1:13" s="1" customFormat="1" ht="15">
      <c r="A337" s="2"/>
      <c r="B337" s="7"/>
      <c r="C337" s="9"/>
      <c r="D337" s="9"/>
      <c r="E337" s="2"/>
      <c r="F337" s="2"/>
      <c r="G337" s="2"/>
      <c r="H337" s="2"/>
      <c r="I337" s="2"/>
      <c r="J337" s="2"/>
      <c r="K337" s="2"/>
      <c r="L337" s="2"/>
      <c r="M337" s="2"/>
    </row>
    <row r="338" spans="1:13" s="1" customFormat="1" ht="15">
      <c r="A338" s="2"/>
      <c r="B338" s="7"/>
      <c r="C338" s="9"/>
      <c r="D338" s="9"/>
      <c r="E338" s="2"/>
      <c r="F338" s="2"/>
      <c r="G338" s="2"/>
      <c r="H338" s="2"/>
      <c r="I338" s="2"/>
      <c r="J338" s="2"/>
      <c r="K338" s="2"/>
      <c r="L338" s="2"/>
      <c r="M338" s="2"/>
    </row>
    <row r="339" spans="1:13" s="1" customFormat="1" ht="15">
      <c r="A339" s="2"/>
      <c r="B339" s="7"/>
      <c r="C339" s="9"/>
      <c r="D339" s="9"/>
      <c r="E339" s="2"/>
      <c r="F339" s="2"/>
      <c r="G339" s="2"/>
      <c r="H339" s="2"/>
      <c r="I339" s="2"/>
      <c r="J339" s="2"/>
      <c r="K339" s="2"/>
      <c r="L339" s="2"/>
      <c r="M339" s="2"/>
    </row>
    <row r="340" spans="1:13" s="1" customFormat="1" ht="15">
      <c r="A340" s="2"/>
      <c r="B340" s="7"/>
      <c r="C340" s="9"/>
      <c r="D340" s="9"/>
      <c r="E340" s="2"/>
      <c r="F340" s="2"/>
      <c r="G340" s="2"/>
      <c r="H340" s="2"/>
      <c r="I340" s="2"/>
      <c r="J340" s="2"/>
      <c r="K340" s="2"/>
      <c r="L340" s="2"/>
      <c r="M340" s="2"/>
    </row>
    <row r="341" spans="1:13" s="1" customFormat="1" ht="15">
      <c r="A341" s="2"/>
      <c r="B341" s="7"/>
      <c r="C341" s="9"/>
      <c r="D341" s="9"/>
      <c r="E341" s="2"/>
      <c r="F341" s="2"/>
      <c r="G341" s="2"/>
      <c r="H341" s="2"/>
      <c r="I341" s="2"/>
      <c r="J341" s="2"/>
      <c r="K341" s="2"/>
      <c r="L341" s="2"/>
      <c r="M341" s="2"/>
    </row>
    <row r="342" spans="1:13" s="1" customFormat="1" ht="15">
      <c r="A342" s="2"/>
      <c r="B342" s="7"/>
      <c r="C342" s="9"/>
      <c r="D342" s="9"/>
      <c r="E342" s="2"/>
      <c r="F342" s="2"/>
      <c r="G342" s="2"/>
      <c r="H342" s="2"/>
      <c r="I342" s="2"/>
      <c r="J342" s="2"/>
      <c r="K342" s="2"/>
      <c r="L342" s="2"/>
      <c r="M342" s="2"/>
    </row>
    <row r="343" spans="1:13" s="1" customFormat="1" ht="15">
      <c r="A343" s="2"/>
      <c r="B343" s="7"/>
      <c r="C343" s="9"/>
      <c r="D343" s="9"/>
      <c r="E343" s="2"/>
      <c r="F343" s="2"/>
      <c r="G343" s="2"/>
      <c r="H343" s="2"/>
      <c r="I343" s="2"/>
      <c r="J343" s="2"/>
      <c r="K343" s="2"/>
      <c r="L343" s="2"/>
      <c r="M343" s="2"/>
    </row>
    <row r="344" spans="1:13" s="1" customFormat="1" ht="15">
      <c r="A344" s="2"/>
      <c r="B344" s="7"/>
      <c r="C344" s="9"/>
      <c r="D344" s="9"/>
      <c r="E344" s="2"/>
      <c r="F344" s="2"/>
      <c r="G344" s="2"/>
      <c r="H344" s="2"/>
      <c r="I344" s="2"/>
      <c r="J344" s="2"/>
      <c r="K344" s="2"/>
      <c r="L344" s="2"/>
      <c r="M344" s="2"/>
    </row>
    <row r="345" spans="1:13" s="1" customFormat="1" ht="15">
      <c r="A345" s="2"/>
      <c r="B345" s="7"/>
      <c r="C345" s="9"/>
      <c r="D345" s="9"/>
      <c r="E345" s="2"/>
      <c r="F345" s="2"/>
      <c r="G345" s="2"/>
      <c r="H345" s="2"/>
      <c r="I345" s="2"/>
      <c r="J345" s="2"/>
      <c r="K345" s="2"/>
      <c r="L345" s="2"/>
      <c r="M345" s="2"/>
    </row>
    <row r="346" spans="1:13" s="1" customFormat="1" ht="15">
      <c r="A346" s="2"/>
      <c r="B346" s="7"/>
      <c r="C346" s="9"/>
      <c r="D346" s="9"/>
      <c r="E346" s="2"/>
      <c r="F346" s="2"/>
      <c r="G346" s="2"/>
      <c r="H346" s="2"/>
      <c r="I346" s="2"/>
      <c r="J346" s="2"/>
      <c r="K346" s="2"/>
      <c r="L346" s="2"/>
      <c r="M346" s="2"/>
    </row>
    <row r="347" spans="1:13" s="1" customFormat="1" ht="15">
      <c r="A347" s="2"/>
      <c r="B347" s="7"/>
      <c r="C347" s="9"/>
      <c r="D347" s="9"/>
      <c r="E347" s="2"/>
      <c r="F347" s="2"/>
      <c r="G347" s="2"/>
      <c r="H347" s="2"/>
      <c r="I347" s="2"/>
      <c r="J347" s="2"/>
      <c r="K347" s="2"/>
      <c r="L347" s="2"/>
      <c r="M347" s="2"/>
    </row>
    <row r="348" spans="1:13" s="1" customFormat="1" ht="15">
      <c r="A348" s="2"/>
      <c r="B348" s="7"/>
      <c r="C348" s="9"/>
      <c r="D348" s="9"/>
      <c r="E348" s="2"/>
      <c r="F348" s="2"/>
      <c r="G348" s="2"/>
      <c r="H348" s="2"/>
      <c r="I348" s="2"/>
      <c r="J348" s="2"/>
      <c r="K348" s="2"/>
      <c r="L348" s="2"/>
      <c r="M348" s="2"/>
    </row>
    <row r="349" spans="1:13" s="1" customFormat="1" ht="15">
      <c r="A349" s="2"/>
      <c r="B349" s="7"/>
      <c r="C349" s="9"/>
      <c r="D349" s="9"/>
      <c r="E349" s="2"/>
      <c r="F349" s="2"/>
      <c r="G349" s="2"/>
      <c r="H349" s="2"/>
      <c r="I349" s="2"/>
      <c r="J349" s="2"/>
      <c r="K349" s="2"/>
      <c r="L349" s="2"/>
      <c r="M349" s="2"/>
    </row>
    <row r="350" spans="1:13" s="1" customFormat="1" ht="15">
      <c r="A350" s="2"/>
      <c r="B350" s="7"/>
      <c r="C350" s="9"/>
      <c r="D350" s="9"/>
      <c r="E350" s="2"/>
      <c r="F350" s="2"/>
      <c r="G350" s="2"/>
      <c r="H350" s="2"/>
      <c r="I350" s="2"/>
      <c r="J350" s="2"/>
      <c r="K350" s="2"/>
      <c r="L350" s="2"/>
      <c r="M350" s="2"/>
    </row>
    <row r="351" spans="1:13" s="1" customFormat="1" ht="15">
      <c r="A351" s="2"/>
      <c r="B351" s="7"/>
      <c r="C351" s="9"/>
      <c r="D351" s="9"/>
      <c r="E351" s="2"/>
      <c r="F351" s="2"/>
      <c r="G351" s="2"/>
      <c r="H351" s="2"/>
      <c r="I351" s="2"/>
      <c r="J351" s="2"/>
      <c r="K351" s="2"/>
      <c r="L351" s="2"/>
      <c r="M351" s="2"/>
    </row>
    <row r="352" spans="1:13" s="1" customFormat="1" ht="15">
      <c r="A352" s="2"/>
      <c r="B352" s="7"/>
      <c r="C352" s="9"/>
      <c r="D352" s="9"/>
      <c r="E352" s="2"/>
      <c r="F352" s="2"/>
      <c r="G352" s="2"/>
      <c r="H352" s="2"/>
      <c r="I352" s="2"/>
      <c r="J352" s="2"/>
      <c r="K352" s="2"/>
      <c r="L352" s="2"/>
      <c r="M352" s="2"/>
    </row>
    <row r="353" spans="1:13" s="1" customFormat="1" ht="15">
      <c r="A353" s="2"/>
      <c r="B353" s="7"/>
      <c r="C353" s="9"/>
      <c r="D353" s="9"/>
      <c r="E353" s="2"/>
      <c r="F353" s="2"/>
      <c r="G353" s="2"/>
      <c r="H353" s="2"/>
      <c r="I353" s="2"/>
      <c r="J353" s="2"/>
      <c r="K353" s="2"/>
      <c r="L353" s="2"/>
      <c r="M353" s="2"/>
    </row>
    <row r="354" spans="1:13" s="1" customFormat="1" ht="15">
      <c r="A354" s="2"/>
      <c r="B354" s="7"/>
      <c r="C354" s="9"/>
      <c r="D354" s="9"/>
      <c r="E354" s="2"/>
      <c r="F354" s="2"/>
      <c r="G354" s="2"/>
      <c r="H354" s="2"/>
      <c r="I354" s="2"/>
      <c r="J354" s="2"/>
      <c r="K354" s="2"/>
      <c r="L354" s="2"/>
      <c r="M354" s="2"/>
    </row>
    <row r="355" spans="1:13" s="1" customFormat="1" ht="15">
      <c r="A355" s="2"/>
      <c r="B355" s="7"/>
      <c r="C355" s="9"/>
      <c r="D355" s="9"/>
      <c r="E355" s="2"/>
      <c r="F355" s="2"/>
      <c r="G355" s="2"/>
      <c r="H355" s="2"/>
      <c r="I355" s="2"/>
      <c r="J355" s="2"/>
      <c r="K355" s="2"/>
      <c r="L355" s="2"/>
      <c r="M355" s="2"/>
    </row>
    <row r="356" spans="1:13" s="1" customFormat="1" ht="15">
      <c r="A356" s="2"/>
      <c r="B356" s="7"/>
      <c r="C356" s="9"/>
      <c r="D356" s="9"/>
      <c r="E356" s="2"/>
      <c r="F356" s="2"/>
      <c r="G356" s="2"/>
      <c r="H356" s="2"/>
      <c r="I356" s="2"/>
      <c r="J356" s="2"/>
      <c r="K356" s="2"/>
      <c r="L356" s="2"/>
      <c r="M356" s="2"/>
    </row>
    <row r="357" spans="1:13" s="1" customFormat="1" ht="15">
      <c r="A357" s="2"/>
      <c r="B357" s="7"/>
      <c r="C357" s="9"/>
      <c r="D357" s="9"/>
      <c r="E357" s="2"/>
      <c r="F357" s="2"/>
      <c r="G357" s="2"/>
      <c r="H357" s="2"/>
      <c r="I357" s="2"/>
      <c r="J357" s="2"/>
      <c r="K357" s="2"/>
      <c r="L357" s="2"/>
      <c r="M357" s="2"/>
    </row>
    <row r="358" spans="1:13" s="1" customFormat="1" ht="15">
      <c r="A358" s="2"/>
      <c r="B358" s="7"/>
      <c r="C358" s="9"/>
      <c r="D358" s="9"/>
      <c r="E358" s="2"/>
      <c r="F358" s="2"/>
      <c r="G358" s="2"/>
      <c r="H358" s="2"/>
      <c r="I358" s="2"/>
      <c r="J358" s="2"/>
      <c r="K358" s="2"/>
      <c r="L358" s="2"/>
      <c r="M358" s="2"/>
    </row>
    <row r="359" spans="1:13" s="1" customFormat="1" ht="15">
      <c r="A359" s="2"/>
      <c r="B359" s="7"/>
      <c r="C359" s="9"/>
      <c r="D359" s="9"/>
      <c r="E359" s="2"/>
      <c r="F359" s="2"/>
      <c r="G359" s="2"/>
      <c r="H359" s="2"/>
      <c r="I359" s="2"/>
      <c r="J359" s="2"/>
      <c r="K359" s="2"/>
      <c r="L359" s="2"/>
      <c r="M359" s="2"/>
    </row>
    <row r="360" spans="1:13" s="1" customFormat="1" ht="15">
      <c r="A360" s="2"/>
      <c r="B360" s="7"/>
      <c r="C360" s="9"/>
      <c r="D360" s="9"/>
      <c r="E360" s="2"/>
      <c r="F360" s="2"/>
      <c r="G360" s="2"/>
      <c r="H360" s="2"/>
      <c r="I360" s="2"/>
      <c r="J360" s="2"/>
      <c r="K360" s="2"/>
      <c r="L360" s="2"/>
      <c r="M360" s="2"/>
    </row>
    <row r="361" spans="1:13" s="1" customFormat="1" ht="15">
      <c r="A361" s="2"/>
      <c r="B361" s="7"/>
      <c r="C361" s="9"/>
      <c r="D361" s="9"/>
      <c r="E361" s="2"/>
      <c r="F361" s="2"/>
      <c r="G361" s="2"/>
      <c r="H361" s="2"/>
      <c r="I361" s="2"/>
      <c r="J361" s="2"/>
      <c r="K361" s="2"/>
      <c r="L361" s="2"/>
      <c r="M361" s="2"/>
    </row>
    <row r="362" spans="1:13" s="1" customFormat="1" ht="15">
      <c r="A362" s="2"/>
      <c r="B362" s="7"/>
      <c r="C362" s="9"/>
      <c r="D362" s="9"/>
      <c r="E362" s="2"/>
      <c r="F362" s="2"/>
      <c r="G362" s="2"/>
      <c r="H362" s="2"/>
      <c r="I362" s="2"/>
      <c r="J362" s="2"/>
      <c r="K362" s="2"/>
      <c r="L362" s="2"/>
      <c r="M362" s="2"/>
    </row>
    <row r="363" spans="1:13" s="1" customFormat="1" ht="15">
      <c r="A363" s="2"/>
      <c r="B363" s="7"/>
      <c r="C363" s="9"/>
      <c r="D363" s="9"/>
      <c r="E363" s="2"/>
      <c r="F363" s="2"/>
      <c r="G363" s="2"/>
      <c r="H363" s="2"/>
      <c r="I363" s="2"/>
      <c r="J363" s="2"/>
      <c r="K363" s="2"/>
      <c r="L363" s="2"/>
      <c r="M363" s="2"/>
    </row>
    <row r="364" spans="1:13" s="1" customFormat="1" ht="15">
      <c r="A364" s="2"/>
      <c r="B364" s="7"/>
      <c r="C364" s="9"/>
      <c r="D364" s="9"/>
      <c r="E364" s="2"/>
      <c r="F364" s="2"/>
      <c r="G364" s="2"/>
      <c r="H364" s="2"/>
      <c r="I364" s="2"/>
      <c r="J364" s="2"/>
      <c r="K364" s="2"/>
      <c r="L364" s="2"/>
      <c r="M364" s="2"/>
    </row>
    <row r="365" spans="1:13" s="1" customFormat="1" ht="15">
      <c r="A365" s="2"/>
      <c r="B365" s="7"/>
      <c r="C365" s="9"/>
      <c r="D365" s="9"/>
      <c r="E365" s="2"/>
      <c r="F365" s="2"/>
      <c r="G365" s="2"/>
      <c r="H365" s="2"/>
      <c r="I365" s="2"/>
      <c r="J365" s="2"/>
      <c r="K365" s="2"/>
      <c r="L365" s="2"/>
      <c r="M365" s="2"/>
    </row>
    <row r="366" spans="1:13" s="1" customFormat="1" ht="15">
      <c r="A366" s="2"/>
      <c r="B366" s="7"/>
      <c r="C366" s="9"/>
      <c r="D366" s="9"/>
      <c r="E366" s="2"/>
      <c r="F366" s="2"/>
      <c r="G366" s="2"/>
      <c r="H366" s="2"/>
      <c r="I366" s="2"/>
      <c r="J366" s="2"/>
      <c r="K366" s="2"/>
      <c r="L366" s="2"/>
      <c r="M366" s="2"/>
    </row>
    <row r="367" spans="1:13" s="1" customFormat="1" ht="15">
      <c r="A367" s="2"/>
      <c r="B367" s="7"/>
      <c r="C367" s="9"/>
      <c r="D367" s="9"/>
      <c r="E367" s="2"/>
      <c r="F367" s="2"/>
      <c r="G367" s="2"/>
      <c r="H367" s="2"/>
      <c r="I367" s="2"/>
      <c r="J367" s="2"/>
      <c r="K367" s="2"/>
      <c r="L367" s="2"/>
      <c r="M367" s="2"/>
    </row>
    <row r="368" spans="1:13" s="1" customFormat="1" ht="15">
      <c r="A368" s="2"/>
      <c r="B368" s="7"/>
      <c r="C368" s="9"/>
      <c r="D368" s="9"/>
      <c r="E368" s="2"/>
      <c r="F368" s="2"/>
      <c r="G368" s="2"/>
      <c r="H368" s="2"/>
      <c r="I368" s="2"/>
      <c r="J368" s="2"/>
      <c r="K368" s="2"/>
      <c r="L368" s="2"/>
      <c r="M368" s="2"/>
    </row>
    <row r="369" spans="1:13" s="1" customFormat="1" ht="15">
      <c r="A369" s="2"/>
      <c r="B369" s="7"/>
      <c r="C369" s="9"/>
      <c r="D369" s="9"/>
      <c r="E369" s="2"/>
      <c r="F369" s="2"/>
      <c r="G369" s="2"/>
      <c r="H369" s="2"/>
      <c r="I369" s="2"/>
      <c r="J369" s="2"/>
      <c r="K369" s="2"/>
      <c r="L369" s="2"/>
      <c r="M369" s="2"/>
    </row>
    <row r="370" spans="1:13" s="1" customFormat="1" ht="15">
      <c r="A370" s="2"/>
      <c r="B370" s="7"/>
      <c r="C370" s="9"/>
      <c r="D370" s="9"/>
      <c r="E370" s="2"/>
      <c r="F370" s="2"/>
      <c r="G370" s="2"/>
      <c r="H370" s="2"/>
      <c r="I370" s="2"/>
      <c r="J370" s="2"/>
      <c r="K370" s="2"/>
      <c r="L370" s="2"/>
      <c r="M370" s="2"/>
    </row>
    <row r="371" spans="1:13" s="1" customFormat="1" ht="15">
      <c r="A371" s="2"/>
      <c r="B371" s="7"/>
      <c r="C371" s="9"/>
      <c r="D371" s="9"/>
      <c r="E371" s="2"/>
      <c r="F371" s="2"/>
      <c r="G371" s="2"/>
      <c r="H371" s="2"/>
      <c r="I371" s="2"/>
      <c r="J371" s="2"/>
      <c r="K371" s="2"/>
      <c r="L371" s="2"/>
      <c r="M371" s="2"/>
    </row>
    <row r="372" spans="1:13" s="1" customFormat="1" ht="15">
      <c r="A372" s="2"/>
      <c r="B372" s="7"/>
      <c r="C372" s="9"/>
      <c r="D372" s="9"/>
      <c r="E372" s="2"/>
      <c r="F372" s="2"/>
      <c r="G372" s="2"/>
      <c r="H372" s="2"/>
      <c r="I372" s="2"/>
      <c r="J372" s="2"/>
      <c r="K372" s="2"/>
      <c r="L372" s="2"/>
      <c r="M372" s="2"/>
    </row>
    <row r="373" spans="1:13" s="1" customFormat="1" ht="15">
      <c r="A373" s="2"/>
      <c r="B373" s="7"/>
      <c r="C373" s="9"/>
      <c r="D373" s="9"/>
      <c r="E373" s="2"/>
      <c r="F373" s="2"/>
      <c r="G373" s="2"/>
      <c r="H373" s="2"/>
      <c r="I373" s="2"/>
      <c r="J373" s="2"/>
      <c r="K373" s="2"/>
      <c r="L373" s="2"/>
      <c r="M373" s="2"/>
    </row>
    <row r="374" spans="1:13" s="1" customFormat="1" ht="15">
      <c r="A374" s="2"/>
      <c r="B374" s="7"/>
      <c r="C374" s="9"/>
      <c r="D374" s="9"/>
      <c r="E374" s="2"/>
      <c r="F374" s="2"/>
      <c r="G374" s="2"/>
      <c r="H374" s="2"/>
      <c r="I374" s="2"/>
      <c r="J374" s="2"/>
      <c r="K374" s="2"/>
      <c r="L374" s="2"/>
      <c r="M374" s="2"/>
    </row>
    <row r="375" spans="1:13" s="1" customFormat="1" ht="15">
      <c r="A375" s="2"/>
      <c r="B375" s="7"/>
      <c r="C375" s="9"/>
      <c r="D375" s="9"/>
      <c r="E375" s="2"/>
      <c r="F375" s="2"/>
      <c r="G375" s="2"/>
      <c r="H375" s="2"/>
      <c r="I375" s="2"/>
      <c r="J375" s="2"/>
      <c r="K375" s="2"/>
      <c r="L375" s="2"/>
      <c r="M375" s="2"/>
    </row>
    <row r="376" spans="1:13" s="1" customFormat="1" ht="15">
      <c r="A376" s="2"/>
      <c r="B376" s="7"/>
      <c r="C376" s="9"/>
      <c r="D376" s="9"/>
      <c r="E376" s="2"/>
      <c r="F376" s="2"/>
      <c r="G376" s="2"/>
      <c r="H376" s="2"/>
      <c r="I376" s="2"/>
      <c r="J376" s="2"/>
      <c r="K376" s="2"/>
      <c r="L376" s="2"/>
      <c r="M376" s="2"/>
    </row>
    <row r="377" spans="1:13" s="1" customFormat="1" ht="15">
      <c r="A377" s="2"/>
      <c r="B377" s="7"/>
      <c r="C377" s="9"/>
      <c r="D377" s="9"/>
      <c r="E377" s="2"/>
      <c r="F377" s="2"/>
      <c r="G377" s="2"/>
      <c r="H377" s="2"/>
      <c r="I377" s="2"/>
      <c r="J377" s="2"/>
      <c r="K377" s="2"/>
      <c r="L377" s="2"/>
      <c r="M377" s="2"/>
    </row>
    <row r="378" spans="1:13" s="1" customFormat="1" ht="15">
      <c r="A378" s="2"/>
      <c r="B378" s="7"/>
      <c r="C378" s="9"/>
      <c r="D378" s="9"/>
      <c r="E378" s="2"/>
      <c r="F378" s="2"/>
      <c r="G378" s="2"/>
      <c r="H378" s="2"/>
      <c r="I378" s="2"/>
      <c r="J378" s="2"/>
      <c r="K378" s="2"/>
      <c r="L378" s="2"/>
      <c r="M378" s="2"/>
    </row>
    <row r="379" spans="1:13" s="1" customFormat="1" ht="15">
      <c r="A379" s="2"/>
      <c r="B379" s="7"/>
      <c r="C379" s="9"/>
      <c r="D379" s="9"/>
      <c r="E379" s="2"/>
      <c r="F379" s="2"/>
      <c r="G379" s="2"/>
      <c r="H379" s="2"/>
      <c r="I379" s="2"/>
      <c r="J379" s="2"/>
      <c r="K379" s="2"/>
      <c r="L379" s="2"/>
      <c r="M379" s="2"/>
    </row>
    <row r="380" spans="1:13" s="1" customFormat="1" ht="15">
      <c r="A380" s="2"/>
      <c r="B380" s="7"/>
      <c r="C380" s="9"/>
      <c r="D380" s="9"/>
      <c r="E380" s="2"/>
      <c r="F380" s="2"/>
      <c r="G380" s="2"/>
      <c r="H380" s="2"/>
      <c r="I380" s="2"/>
      <c r="J380" s="2"/>
      <c r="K380" s="2"/>
      <c r="L380" s="2"/>
      <c r="M380" s="2"/>
    </row>
    <row r="381" spans="1:13" s="1" customFormat="1" ht="15">
      <c r="A381" s="2"/>
      <c r="B381" s="7"/>
      <c r="C381" s="9"/>
      <c r="D381" s="9"/>
      <c r="E381" s="2"/>
      <c r="F381" s="2"/>
      <c r="G381" s="2"/>
      <c r="H381" s="2"/>
      <c r="I381" s="2"/>
      <c r="J381" s="2"/>
      <c r="K381" s="2"/>
      <c r="L381" s="2"/>
      <c r="M381" s="2"/>
    </row>
    <row r="382" spans="1:13" s="1" customFormat="1" ht="15">
      <c r="A382" s="2"/>
      <c r="B382" s="7"/>
      <c r="C382" s="9"/>
      <c r="D382" s="9"/>
      <c r="E382" s="2"/>
      <c r="F382" s="2"/>
      <c r="G382" s="2"/>
      <c r="H382" s="2"/>
      <c r="I382" s="2"/>
      <c r="J382" s="2"/>
      <c r="K382" s="2"/>
      <c r="L382" s="2"/>
      <c r="M382" s="2"/>
    </row>
    <row r="383" spans="1:13" s="1" customFormat="1" ht="15">
      <c r="A383" s="2"/>
      <c r="B383" s="7"/>
      <c r="C383" s="9"/>
      <c r="D383" s="9"/>
      <c r="E383" s="2"/>
      <c r="F383" s="2"/>
      <c r="G383" s="2"/>
      <c r="H383" s="2"/>
      <c r="I383" s="2"/>
      <c r="J383" s="2"/>
      <c r="K383" s="2"/>
      <c r="L383" s="2"/>
      <c r="M383" s="2"/>
    </row>
    <row r="384" spans="1:13" s="1" customFormat="1" ht="15">
      <c r="A384" s="2"/>
      <c r="B384" s="7"/>
      <c r="C384" s="9"/>
      <c r="D384" s="9"/>
      <c r="E384" s="2"/>
      <c r="F384" s="2"/>
      <c r="G384" s="2"/>
      <c r="H384" s="2"/>
      <c r="I384" s="2"/>
      <c r="J384" s="2"/>
      <c r="K384" s="2"/>
      <c r="L384" s="2"/>
      <c r="M384" s="2"/>
    </row>
    <row r="385" spans="1:13" s="1" customFormat="1" ht="15">
      <c r="A385" s="2"/>
      <c r="B385" s="7"/>
      <c r="C385" s="9"/>
      <c r="D385" s="9"/>
      <c r="E385" s="2"/>
      <c r="F385" s="2"/>
      <c r="G385" s="2"/>
      <c r="H385" s="2"/>
      <c r="I385" s="2"/>
      <c r="J385" s="2"/>
      <c r="K385" s="2"/>
      <c r="L385" s="2"/>
      <c r="M385" s="2"/>
    </row>
    <row r="386" spans="1:13" s="1" customFormat="1" ht="15">
      <c r="A386" s="2"/>
      <c r="B386" s="7"/>
      <c r="C386" s="9"/>
      <c r="D386" s="9"/>
      <c r="E386" s="2"/>
      <c r="F386" s="2"/>
      <c r="G386" s="2"/>
      <c r="H386" s="2"/>
      <c r="I386" s="2"/>
      <c r="J386" s="2"/>
      <c r="K386" s="2"/>
      <c r="L386" s="2"/>
      <c r="M386" s="2"/>
    </row>
    <row r="387" spans="1:13" s="1" customFormat="1" ht="15">
      <c r="A387" s="2"/>
      <c r="B387" s="7"/>
      <c r="C387" s="9"/>
      <c r="D387" s="9"/>
      <c r="E387" s="2"/>
      <c r="F387" s="2"/>
      <c r="G387" s="2"/>
      <c r="H387" s="2"/>
      <c r="I387" s="2"/>
      <c r="J387" s="2"/>
      <c r="K387" s="2"/>
      <c r="L387" s="2"/>
      <c r="M387" s="2"/>
    </row>
    <row r="388" spans="1:13" s="1" customFormat="1" ht="15">
      <c r="A388" s="2"/>
      <c r="B388" s="7"/>
      <c r="C388" s="9"/>
      <c r="D388" s="9"/>
      <c r="E388" s="2"/>
      <c r="F388" s="2"/>
      <c r="G388" s="2"/>
      <c r="H388" s="2"/>
      <c r="I388" s="2"/>
      <c r="J388" s="2"/>
      <c r="K388" s="2"/>
      <c r="L388" s="2"/>
      <c r="M388" s="2"/>
    </row>
    <row r="389" spans="1:13" s="1" customFormat="1" ht="15">
      <c r="A389" s="2"/>
      <c r="B389" s="7"/>
      <c r="C389" s="9"/>
      <c r="D389" s="9"/>
      <c r="E389" s="2"/>
      <c r="F389" s="2"/>
      <c r="G389" s="2"/>
      <c r="H389" s="2"/>
      <c r="I389" s="2"/>
      <c r="J389" s="2"/>
      <c r="K389" s="2"/>
      <c r="L389" s="2"/>
      <c r="M389" s="2"/>
    </row>
    <row r="390" spans="1:13" s="1" customFormat="1" ht="15">
      <c r="A390" s="2"/>
      <c r="B390" s="7"/>
      <c r="C390" s="9"/>
      <c r="D390" s="9"/>
      <c r="E390" s="2"/>
      <c r="F390" s="2"/>
      <c r="G390" s="2"/>
      <c r="H390" s="2"/>
      <c r="I390" s="2"/>
      <c r="J390" s="2"/>
      <c r="K390" s="2"/>
      <c r="L390" s="2"/>
      <c r="M390" s="2"/>
    </row>
    <row r="391" spans="1:13" s="1" customFormat="1" ht="15">
      <c r="A391" s="2"/>
      <c r="B391" s="7"/>
      <c r="C391" s="9"/>
      <c r="D391" s="9"/>
      <c r="E391" s="2"/>
      <c r="F391" s="2"/>
      <c r="G391" s="2"/>
      <c r="H391" s="2"/>
      <c r="I391" s="2"/>
      <c r="J391" s="2"/>
      <c r="K391" s="2"/>
      <c r="L391" s="2"/>
      <c r="M391" s="2"/>
    </row>
    <row r="392" spans="1:13" s="1" customFormat="1" ht="15">
      <c r="A392" s="2"/>
      <c r="B392" s="7"/>
      <c r="C392" s="9"/>
      <c r="D392" s="9"/>
      <c r="E392" s="2"/>
      <c r="F392" s="2"/>
      <c r="G392" s="2"/>
      <c r="H392" s="2"/>
      <c r="I392" s="2"/>
      <c r="J392" s="2"/>
      <c r="K392" s="2"/>
      <c r="L392" s="2"/>
      <c r="M392" s="2"/>
    </row>
    <row r="393" spans="1:13" s="1" customFormat="1" ht="15">
      <c r="A393" s="2"/>
      <c r="B393" s="7"/>
      <c r="C393" s="9"/>
      <c r="D393" s="9"/>
      <c r="E393" s="2"/>
      <c r="F393" s="2"/>
      <c r="G393" s="2"/>
      <c r="H393" s="2"/>
      <c r="I393" s="2"/>
      <c r="J393" s="2"/>
      <c r="K393" s="2"/>
      <c r="L393" s="2"/>
      <c r="M393" s="2"/>
    </row>
    <row r="394" spans="1:13" s="1" customFormat="1" ht="15">
      <c r="A394" s="2"/>
      <c r="B394" s="7"/>
      <c r="C394" s="9"/>
      <c r="D394" s="9"/>
      <c r="E394" s="2"/>
      <c r="F394" s="2"/>
      <c r="G394" s="2"/>
      <c r="H394" s="2"/>
      <c r="I394" s="2"/>
      <c r="J394" s="2"/>
      <c r="K394" s="2"/>
      <c r="L394" s="2"/>
      <c r="M394" s="2"/>
    </row>
    <row r="395" spans="1:13" s="1" customFormat="1" ht="15">
      <c r="A395" s="2"/>
      <c r="B395" s="7"/>
      <c r="C395" s="9"/>
      <c r="D395" s="9"/>
      <c r="E395" s="2"/>
      <c r="F395" s="2"/>
      <c r="G395" s="2"/>
      <c r="H395" s="2"/>
      <c r="I395" s="2"/>
      <c r="J395" s="2"/>
      <c r="K395" s="2"/>
      <c r="L395" s="2"/>
      <c r="M395" s="2"/>
    </row>
    <row r="396" spans="1:13" s="1" customFormat="1" ht="15">
      <c r="A396" s="2"/>
      <c r="B396" s="7"/>
      <c r="C396" s="9"/>
      <c r="D396" s="9"/>
      <c r="E396" s="2"/>
      <c r="F396" s="2"/>
      <c r="G396" s="2"/>
      <c r="H396" s="2"/>
      <c r="I396" s="2"/>
      <c r="J396" s="2"/>
      <c r="K396" s="2"/>
      <c r="L396" s="2"/>
      <c r="M396" s="2"/>
    </row>
    <row r="397" spans="1:13" s="1" customFormat="1" ht="15">
      <c r="A397" s="2"/>
      <c r="B397" s="7"/>
      <c r="C397" s="9"/>
      <c r="D397" s="9"/>
      <c r="E397" s="2"/>
      <c r="F397" s="2"/>
      <c r="G397" s="2"/>
      <c r="H397" s="2"/>
      <c r="I397" s="2"/>
      <c r="J397" s="2"/>
      <c r="K397" s="2"/>
      <c r="L397" s="2"/>
      <c r="M397" s="2"/>
    </row>
    <row r="398" spans="1:13" s="1" customFormat="1" ht="15">
      <c r="A398" s="2"/>
      <c r="B398" s="7"/>
      <c r="C398" s="9"/>
      <c r="D398" s="9"/>
      <c r="E398" s="2"/>
      <c r="F398" s="2"/>
      <c r="G398" s="2"/>
      <c r="H398" s="2"/>
      <c r="I398" s="2"/>
      <c r="J398" s="2"/>
      <c r="K398" s="2"/>
      <c r="L398" s="2"/>
      <c r="M398" s="2"/>
    </row>
    <row r="399" spans="1:13" s="1" customFormat="1" ht="15">
      <c r="A399" s="2"/>
      <c r="B399" s="7"/>
      <c r="C399" s="9"/>
      <c r="D399" s="9"/>
      <c r="E399" s="2"/>
      <c r="F399" s="2"/>
      <c r="G399" s="2"/>
      <c r="H399" s="2"/>
      <c r="I399" s="2"/>
      <c r="J399" s="2"/>
      <c r="K399" s="2"/>
      <c r="L399" s="2"/>
      <c r="M399" s="2"/>
    </row>
    <row r="400" spans="1:13" s="1" customFormat="1" ht="15">
      <c r="A400" s="2"/>
      <c r="B400" s="7"/>
      <c r="C400" s="9"/>
      <c r="D400" s="9"/>
      <c r="E400" s="2"/>
      <c r="F400" s="2"/>
      <c r="G400" s="2"/>
      <c r="H400" s="2"/>
      <c r="I400" s="2"/>
      <c r="J400" s="2"/>
      <c r="K400" s="2"/>
      <c r="L400" s="2"/>
      <c r="M400" s="2"/>
    </row>
    <row r="401" spans="1:13" s="1" customFormat="1" ht="15">
      <c r="A401" s="2"/>
      <c r="B401" s="7"/>
      <c r="C401" s="9"/>
      <c r="D401" s="9"/>
      <c r="E401" s="2"/>
      <c r="F401" s="2"/>
      <c r="G401" s="2"/>
      <c r="H401" s="2"/>
      <c r="I401" s="2"/>
      <c r="J401" s="2"/>
      <c r="K401" s="2"/>
      <c r="L401" s="2"/>
      <c r="M401" s="2"/>
    </row>
    <row r="402" spans="1:13" s="1" customFormat="1" ht="15">
      <c r="A402" s="2"/>
      <c r="B402" s="7"/>
      <c r="C402" s="9"/>
      <c r="D402" s="9"/>
      <c r="E402" s="2"/>
      <c r="F402" s="2"/>
      <c r="G402" s="2"/>
      <c r="H402" s="2"/>
      <c r="I402" s="2"/>
      <c r="J402" s="2"/>
      <c r="K402" s="2"/>
      <c r="L402" s="2"/>
      <c r="M402" s="2"/>
    </row>
    <row r="403" spans="1:13" s="1" customFormat="1" ht="15">
      <c r="A403" s="2"/>
      <c r="B403" s="7"/>
      <c r="C403" s="9"/>
      <c r="D403" s="9"/>
      <c r="E403" s="2"/>
      <c r="F403" s="2"/>
      <c r="G403" s="2"/>
      <c r="H403" s="2"/>
      <c r="I403" s="2"/>
      <c r="J403" s="2"/>
      <c r="K403" s="2"/>
      <c r="L403" s="2"/>
      <c r="M403" s="2"/>
    </row>
    <row r="404" spans="1:13" s="1" customFormat="1" ht="15">
      <c r="A404" s="2"/>
      <c r="B404" s="7"/>
      <c r="C404" s="9"/>
      <c r="D404" s="9"/>
      <c r="E404" s="2"/>
      <c r="F404" s="2"/>
      <c r="G404" s="2"/>
      <c r="H404" s="2"/>
      <c r="I404" s="2"/>
      <c r="J404" s="2"/>
      <c r="K404" s="2"/>
      <c r="L404" s="2"/>
      <c r="M404" s="2"/>
    </row>
    <row r="405" spans="1:13" s="1" customFormat="1" ht="15">
      <c r="A405" s="2"/>
      <c r="B405" s="7"/>
      <c r="C405" s="9"/>
      <c r="D405" s="9"/>
      <c r="E405" s="2"/>
      <c r="F405" s="2"/>
      <c r="G405" s="2"/>
      <c r="H405" s="2"/>
      <c r="I405" s="2"/>
      <c r="J405" s="2"/>
      <c r="K405" s="2"/>
      <c r="L405" s="2"/>
      <c r="M405" s="2"/>
    </row>
    <row r="406" spans="1:13" s="1" customFormat="1" ht="15">
      <c r="A406" s="2"/>
      <c r="B406" s="7"/>
      <c r="C406" s="9"/>
      <c r="D406" s="9"/>
      <c r="E406" s="2"/>
      <c r="F406" s="2"/>
      <c r="G406" s="2"/>
      <c r="H406" s="2"/>
      <c r="I406" s="2"/>
      <c r="J406" s="2"/>
      <c r="K406" s="2"/>
      <c r="L406" s="2"/>
      <c r="M406" s="2"/>
    </row>
    <row r="407" spans="1:13" s="1" customFormat="1" ht="15">
      <c r="A407" s="2"/>
      <c r="B407" s="7"/>
      <c r="C407" s="9"/>
      <c r="D407" s="9"/>
      <c r="E407" s="2"/>
      <c r="F407" s="2"/>
      <c r="G407" s="2"/>
      <c r="H407" s="2"/>
      <c r="I407" s="2"/>
      <c r="J407" s="2"/>
      <c r="K407" s="2"/>
      <c r="L407" s="2"/>
      <c r="M407" s="2"/>
    </row>
    <row r="408" spans="1:13" s="1" customFormat="1" ht="15">
      <c r="A408" s="2"/>
      <c r="B408" s="7"/>
      <c r="C408" s="9"/>
      <c r="D408" s="9"/>
      <c r="E408" s="2"/>
      <c r="F408" s="2"/>
      <c r="G408" s="2"/>
      <c r="H408" s="2"/>
      <c r="I408" s="2"/>
      <c r="J408" s="2"/>
      <c r="K408" s="2"/>
      <c r="L408" s="2"/>
      <c r="M408" s="2"/>
    </row>
    <row r="409" spans="1:13" s="1" customFormat="1" ht="15">
      <c r="A409" s="2"/>
      <c r="B409" s="7"/>
      <c r="C409" s="9"/>
      <c r="D409" s="9"/>
      <c r="E409" s="2"/>
      <c r="F409" s="2"/>
      <c r="G409" s="2"/>
      <c r="H409" s="2"/>
      <c r="I409" s="2"/>
      <c r="J409" s="2"/>
      <c r="K409" s="2"/>
      <c r="L409" s="2"/>
      <c r="M409" s="2"/>
    </row>
    <row r="410" spans="1:13" s="1" customFormat="1" ht="15">
      <c r="A410" s="2"/>
      <c r="B410" s="7"/>
      <c r="C410" s="9"/>
      <c r="D410" s="9"/>
      <c r="E410" s="2"/>
      <c r="F410" s="2"/>
      <c r="G410" s="2"/>
      <c r="H410" s="2"/>
      <c r="I410" s="2"/>
      <c r="J410" s="2"/>
      <c r="K410" s="2"/>
      <c r="L410" s="2"/>
      <c r="M410" s="2"/>
    </row>
    <row r="411" spans="1:13" s="1" customFormat="1" ht="15">
      <c r="A411" s="2"/>
      <c r="B411" s="7"/>
      <c r="C411" s="9"/>
      <c r="D411" s="9"/>
      <c r="E411" s="2"/>
      <c r="F411" s="2"/>
      <c r="G411" s="2"/>
      <c r="H411" s="2"/>
      <c r="I411" s="2"/>
      <c r="J411" s="2"/>
      <c r="K411" s="2"/>
      <c r="L411" s="2"/>
      <c r="M411" s="2"/>
    </row>
    <row r="412" spans="1:13" s="1" customFormat="1" ht="15">
      <c r="A412" s="2"/>
      <c r="B412" s="7"/>
      <c r="C412" s="9"/>
      <c r="D412" s="9"/>
      <c r="E412" s="2"/>
      <c r="F412" s="2"/>
      <c r="G412" s="2"/>
      <c r="H412" s="2"/>
      <c r="I412" s="2"/>
      <c r="J412" s="2"/>
      <c r="K412" s="2"/>
      <c r="L412" s="2"/>
      <c r="M412" s="2"/>
    </row>
    <row r="413" spans="1:13" s="1" customFormat="1" ht="15">
      <c r="A413" s="2"/>
      <c r="B413" s="7"/>
      <c r="C413" s="9"/>
      <c r="D413" s="9"/>
      <c r="E413" s="2"/>
      <c r="F413" s="2"/>
      <c r="G413" s="2"/>
      <c r="H413" s="2"/>
      <c r="I413" s="2"/>
      <c r="J413" s="2"/>
      <c r="K413" s="2"/>
      <c r="L413" s="2"/>
      <c r="M413" s="2"/>
    </row>
    <row r="414" spans="1:13" s="1" customFormat="1" ht="15">
      <c r="A414" s="2"/>
      <c r="B414" s="7"/>
      <c r="C414" s="9"/>
      <c r="D414" s="9"/>
      <c r="E414" s="2"/>
      <c r="F414" s="2"/>
      <c r="G414" s="2"/>
      <c r="H414" s="2"/>
      <c r="I414" s="2"/>
      <c r="J414" s="2"/>
      <c r="K414" s="2"/>
      <c r="L414" s="2"/>
      <c r="M414" s="2"/>
    </row>
    <row r="415" spans="1:13" s="1" customFormat="1" ht="15">
      <c r="A415" s="2"/>
      <c r="B415" s="7"/>
      <c r="C415" s="9"/>
      <c r="D415" s="9"/>
      <c r="E415" s="2"/>
      <c r="F415" s="2"/>
      <c r="G415" s="2"/>
      <c r="H415" s="2"/>
      <c r="I415" s="2"/>
      <c r="J415" s="2"/>
      <c r="K415" s="2"/>
      <c r="L415" s="2"/>
      <c r="M415" s="2"/>
    </row>
    <row r="416" spans="1:13" s="1" customFormat="1" ht="15">
      <c r="A416" s="2"/>
      <c r="B416" s="7"/>
      <c r="C416" s="9"/>
      <c r="D416" s="9"/>
      <c r="E416" s="2"/>
      <c r="F416" s="2"/>
      <c r="G416" s="2"/>
      <c r="H416" s="2"/>
      <c r="I416" s="2"/>
      <c r="J416" s="2"/>
      <c r="K416" s="2"/>
      <c r="L416" s="2"/>
      <c r="M416" s="2"/>
    </row>
    <row r="417" spans="1:13" s="1" customFormat="1" ht="15">
      <c r="A417" s="2"/>
      <c r="B417" s="7"/>
      <c r="C417" s="9"/>
      <c r="D417" s="9"/>
      <c r="E417" s="2"/>
      <c r="F417" s="2"/>
      <c r="G417" s="2"/>
      <c r="H417" s="2"/>
      <c r="I417" s="2"/>
      <c r="J417" s="2"/>
      <c r="K417" s="2"/>
      <c r="L417" s="2"/>
      <c r="M417" s="2"/>
    </row>
    <row r="418" spans="1:13" s="1" customFormat="1" ht="15">
      <c r="A418" s="2"/>
      <c r="B418" s="7"/>
      <c r="C418" s="9"/>
      <c r="D418" s="9"/>
      <c r="E418" s="2"/>
      <c r="F418" s="2"/>
      <c r="G418" s="2"/>
      <c r="H418" s="2"/>
      <c r="I418" s="2"/>
      <c r="J418" s="2"/>
      <c r="K418" s="2"/>
      <c r="L418" s="2"/>
      <c r="M418" s="2"/>
    </row>
    <row r="419" spans="1:13" s="1" customFormat="1" ht="15">
      <c r="A419" s="2"/>
      <c r="B419" s="7"/>
      <c r="C419" s="9"/>
      <c r="D419" s="9"/>
      <c r="E419" s="2"/>
      <c r="F419" s="2"/>
      <c r="G419" s="2"/>
      <c r="H419" s="2"/>
      <c r="I419" s="2"/>
      <c r="J419" s="2"/>
      <c r="K419" s="2"/>
      <c r="L419" s="2"/>
      <c r="M419" s="2"/>
    </row>
    <row r="420" spans="1:13" s="1" customFormat="1" ht="15">
      <c r="A420" s="2"/>
      <c r="B420" s="7"/>
      <c r="C420" s="9"/>
      <c r="D420" s="9"/>
      <c r="E420" s="2"/>
      <c r="F420" s="2"/>
      <c r="G420" s="2"/>
      <c r="H420" s="2"/>
      <c r="I420" s="2"/>
      <c r="J420" s="2"/>
      <c r="K420" s="2"/>
      <c r="L420" s="2"/>
      <c r="M420" s="2"/>
    </row>
    <row r="421" spans="1:13" s="1" customFormat="1" ht="15">
      <c r="A421" s="2"/>
      <c r="B421" s="7"/>
      <c r="C421" s="9"/>
      <c r="D421" s="9"/>
      <c r="E421" s="2"/>
      <c r="F421" s="2"/>
      <c r="G421" s="2"/>
      <c r="H421" s="2"/>
      <c r="I421" s="2"/>
      <c r="J421" s="2"/>
      <c r="K421" s="2"/>
      <c r="L421" s="2"/>
      <c r="M421" s="2"/>
    </row>
    <row r="422" spans="1:13" s="1" customFormat="1" ht="15">
      <c r="A422" s="2"/>
      <c r="B422" s="7"/>
      <c r="C422" s="9"/>
      <c r="D422" s="9"/>
      <c r="E422" s="2"/>
      <c r="F422" s="2"/>
      <c r="G422" s="2"/>
      <c r="H422" s="2"/>
      <c r="I422" s="2"/>
      <c r="J422" s="2"/>
      <c r="K422" s="2"/>
      <c r="L422" s="2"/>
      <c r="M422" s="2"/>
    </row>
    <row r="423" spans="1:13" s="1" customFormat="1" ht="15">
      <c r="A423" s="2"/>
      <c r="B423" s="7"/>
      <c r="C423" s="9"/>
      <c r="D423" s="9"/>
      <c r="E423" s="2"/>
      <c r="F423" s="2"/>
      <c r="G423" s="2"/>
      <c r="H423" s="2"/>
      <c r="I423" s="2"/>
      <c r="J423" s="2"/>
      <c r="K423" s="2"/>
      <c r="L423" s="2"/>
      <c r="M423" s="2"/>
    </row>
    <row r="424" spans="1:13" s="1" customFormat="1" ht="15">
      <c r="A424" s="2"/>
      <c r="B424" s="7"/>
      <c r="C424" s="9"/>
      <c r="D424" s="9"/>
      <c r="E424" s="2"/>
      <c r="F424" s="2"/>
      <c r="G424" s="2"/>
      <c r="H424" s="2"/>
      <c r="I424" s="2"/>
      <c r="J424" s="2"/>
      <c r="K424" s="2"/>
      <c r="L424" s="2"/>
      <c r="M424" s="2"/>
    </row>
    <row r="425" spans="1:13" s="1" customFormat="1" ht="15">
      <c r="A425" s="2"/>
      <c r="B425" s="7"/>
      <c r="C425" s="9"/>
      <c r="D425" s="9"/>
      <c r="E425" s="2"/>
      <c r="F425" s="2"/>
      <c r="G425" s="2"/>
      <c r="H425" s="2"/>
      <c r="I425" s="2"/>
      <c r="J425" s="2"/>
      <c r="K425" s="2"/>
      <c r="L425" s="2"/>
      <c r="M425" s="2"/>
    </row>
    <row r="426" spans="1:13" s="1" customFormat="1" ht="15">
      <c r="A426" s="2"/>
      <c r="B426" s="7"/>
      <c r="C426" s="9"/>
      <c r="D426" s="9"/>
      <c r="E426" s="2"/>
      <c r="F426" s="2"/>
      <c r="G426" s="2"/>
      <c r="H426" s="2"/>
      <c r="I426" s="2"/>
      <c r="J426" s="2"/>
      <c r="K426" s="2"/>
      <c r="L426" s="2"/>
      <c r="M426" s="2"/>
    </row>
    <row r="427" spans="1:13" s="1" customFormat="1" ht="15">
      <c r="A427" s="2"/>
      <c r="B427" s="7"/>
      <c r="C427" s="9"/>
      <c r="D427" s="9"/>
      <c r="E427" s="2"/>
      <c r="F427" s="2"/>
      <c r="G427" s="2"/>
      <c r="H427" s="2"/>
      <c r="I427" s="2"/>
      <c r="J427" s="2"/>
      <c r="K427" s="2"/>
      <c r="L427" s="2"/>
      <c r="M427" s="2"/>
    </row>
    <row r="428" spans="1:13" s="1" customFormat="1" ht="15">
      <c r="A428" s="2"/>
      <c r="B428" s="7"/>
      <c r="C428" s="9"/>
      <c r="D428" s="9"/>
      <c r="E428" s="2"/>
      <c r="F428" s="2"/>
      <c r="G428" s="2"/>
      <c r="H428" s="2"/>
      <c r="I428" s="2"/>
      <c r="J428" s="2"/>
      <c r="K428" s="2"/>
      <c r="L428" s="2"/>
      <c r="M428" s="2"/>
    </row>
    <row r="429" spans="1:13" s="1" customFormat="1" ht="15">
      <c r="A429" s="2"/>
      <c r="B429" s="7"/>
      <c r="C429" s="9"/>
      <c r="D429" s="9"/>
      <c r="E429" s="2"/>
      <c r="F429" s="2"/>
      <c r="G429" s="2"/>
      <c r="H429" s="2"/>
      <c r="I429" s="2"/>
      <c r="J429" s="2"/>
      <c r="K429" s="2"/>
      <c r="L429" s="2"/>
      <c r="M429" s="2"/>
    </row>
    <row r="430" spans="1:13" s="1" customFormat="1" ht="15">
      <c r="A430" s="2"/>
      <c r="B430" s="7"/>
      <c r="C430" s="9"/>
      <c r="D430" s="9"/>
      <c r="E430" s="2"/>
      <c r="F430" s="2"/>
      <c r="G430" s="2"/>
      <c r="H430" s="2"/>
      <c r="I430" s="2"/>
      <c r="J430" s="2"/>
      <c r="K430" s="2"/>
      <c r="L430" s="2"/>
      <c r="M430" s="2"/>
    </row>
    <row r="431" spans="1:13" s="1" customFormat="1" ht="15">
      <c r="A431" s="2"/>
      <c r="B431" s="7"/>
      <c r="C431" s="9"/>
      <c r="D431" s="9"/>
      <c r="E431" s="2"/>
      <c r="F431" s="2"/>
      <c r="G431" s="2"/>
      <c r="H431" s="2"/>
      <c r="I431" s="2"/>
      <c r="J431" s="2"/>
      <c r="K431" s="2"/>
      <c r="L431" s="2"/>
      <c r="M431" s="2"/>
    </row>
    <row r="432" spans="1:13" s="1" customFormat="1" ht="15">
      <c r="A432" s="2"/>
      <c r="B432" s="7"/>
      <c r="C432" s="9"/>
      <c r="D432" s="9"/>
      <c r="E432" s="2"/>
      <c r="F432" s="2"/>
      <c r="G432" s="2"/>
      <c r="H432" s="2"/>
      <c r="I432" s="2"/>
      <c r="J432" s="2"/>
      <c r="K432" s="2"/>
      <c r="L432" s="2"/>
      <c r="M432" s="2"/>
    </row>
    <row r="433" spans="1:13" s="1" customFormat="1" ht="15">
      <c r="A433" s="2"/>
      <c r="B433" s="7"/>
      <c r="C433" s="9"/>
      <c r="D433" s="9"/>
      <c r="E433" s="2"/>
      <c r="F433" s="2"/>
      <c r="G433" s="2"/>
      <c r="H433" s="2"/>
      <c r="I433" s="2"/>
      <c r="J433" s="2"/>
      <c r="K433" s="2"/>
      <c r="L433" s="2"/>
      <c r="M433" s="2"/>
    </row>
    <row r="434" spans="1:13" s="1" customFormat="1" ht="15">
      <c r="A434" s="2"/>
      <c r="B434" s="7"/>
      <c r="C434" s="9"/>
      <c r="D434" s="9"/>
      <c r="E434" s="2"/>
      <c r="F434" s="2"/>
      <c r="G434" s="2"/>
      <c r="H434" s="2"/>
      <c r="I434" s="2"/>
      <c r="J434" s="2"/>
      <c r="K434" s="2"/>
      <c r="L434" s="2"/>
      <c r="M434" s="2"/>
    </row>
    <row r="435" spans="1:13" s="1" customFormat="1" ht="15">
      <c r="A435" s="2"/>
      <c r="B435" s="7"/>
      <c r="C435" s="9"/>
      <c r="D435" s="9"/>
      <c r="E435" s="2"/>
      <c r="F435" s="2"/>
      <c r="G435" s="2"/>
      <c r="H435" s="2"/>
      <c r="I435" s="2"/>
      <c r="J435" s="2"/>
      <c r="K435" s="2"/>
      <c r="L435" s="2"/>
      <c r="M435" s="2"/>
    </row>
    <row r="436" spans="1:13" s="1" customFormat="1" ht="15">
      <c r="A436" s="2"/>
      <c r="B436" s="7"/>
      <c r="C436" s="9"/>
      <c r="D436" s="9"/>
      <c r="E436" s="2"/>
      <c r="F436" s="2"/>
      <c r="G436" s="2"/>
      <c r="H436" s="2"/>
      <c r="I436" s="2"/>
      <c r="J436" s="2"/>
      <c r="K436" s="2"/>
      <c r="L436" s="2"/>
      <c r="M436" s="2"/>
    </row>
    <row r="437" spans="1:13" s="1" customFormat="1" ht="15">
      <c r="A437" s="2"/>
      <c r="B437" s="7"/>
      <c r="C437" s="9"/>
      <c r="D437" s="9"/>
      <c r="E437" s="2"/>
      <c r="F437" s="2"/>
      <c r="G437" s="2"/>
      <c r="H437" s="2"/>
      <c r="I437" s="2"/>
      <c r="J437" s="2"/>
      <c r="K437" s="2"/>
      <c r="L437" s="2"/>
      <c r="M437" s="2"/>
    </row>
    <row r="438" spans="1:13" s="1" customFormat="1" ht="15">
      <c r="A438" s="2"/>
      <c r="B438" s="7"/>
      <c r="C438" s="9"/>
      <c r="D438" s="9"/>
      <c r="E438" s="2"/>
      <c r="F438" s="2"/>
      <c r="G438" s="2"/>
      <c r="H438" s="2"/>
      <c r="I438" s="2"/>
      <c r="J438" s="2"/>
      <c r="K438" s="2"/>
      <c r="L438" s="2"/>
      <c r="M438" s="2"/>
    </row>
    <row r="439" spans="1:13" s="1" customFormat="1" ht="15">
      <c r="A439" s="2"/>
      <c r="B439" s="7"/>
      <c r="C439" s="9"/>
      <c r="D439" s="9"/>
      <c r="E439" s="2"/>
      <c r="F439" s="2"/>
      <c r="G439" s="2"/>
      <c r="H439" s="2"/>
      <c r="I439" s="2"/>
      <c r="J439" s="2"/>
      <c r="K439" s="2"/>
      <c r="L439" s="2"/>
      <c r="M439" s="2"/>
    </row>
    <row r="440" spans="1:13" s="1" customFormat="1" ht="15">
      <c r="A440" s="2"/>
      <c r="B440" s="7"/>
      <c r="C440" s="9"/>
      <c r="D440" s="9"/>
      <c r="E440" s="2"/>
      <c r="F440" s="2"/>
      <c r="G440" s="2"/>
      <c r="H440" s="2"/>
      <c r="I440" s="2"/>
      <c r="J440" s="2"/>
      <c r="K440" s="2"/>
      <c r="L440" s="2"/>
      <c r="M440" s="2"/>
    </row>
    <row r="441" spans="1:13" s="1" customFormat="1" ht="15">
      <c r="A441" s="2"/>
      <c r="B441" s="7"/>
      <c r="C441" s="9"/>
      <c r="D441" s="9"/>
      <c r="E441" s="2"/>
      <c r="F441" s="2"/>
      <c r="G441" s="2"/>
      <c r="H441" s="2"/>
      <c r="I441" s="2"/>
      <c r="J441" s="2"/>
      <c r="K441" s="2"/>
      <c r="L441" s="2"/>
      <c r="M441" s="2"/>
    </row>
    <row r="442" spans="1:13" s="1" customFormat="1" ht="15">
      <c r="A442" s="2"/>
      <c r="B442" s="7"/>
      <c r="C442" s="9"/>
      <c r="D442" s="9"/>
      <c r="E442" s="2"/>
      <c r="F442" s="2"/>
      <c r="G442" s="2"/>
      <c r="H442" s="2"/>
      <c r="I442" s="2"/>
      <c r="J442" s="2"/>
      <c r="K442" s="2"/>
      <c r="L442" s="2"/>
      <c r="M442" s="2"/>
    </row>
    <row r="443" spans="1:13" s="1" customFormat="1" ht="15">
      <c r="A443" s="2"/>
      <c r="B443" s="7"/>
      <c r="C443" s="9"/>
      <c r="D443" s="9"/>
      <c r="E443" s="2"/>
      <c r="F443" s="2"/>
      <c r="G443" s="2"/>
      <c r="H443" s="2"/>
      <c r="I443" s="2"/>
      <c r="J443" s="2"/>
      <c r="K443" s="2"/>
      <c r="L443" s="2"/>
      <c r="M443" s="2"/>
    </row>
    <row r="444" spans="1:13" s="1" customFormat="1" ht="15">
      <c r="A444" s="2"/>
      <c r="B444" s="7"/>
      <c r="C444" s="9"/>
      <c r="D444" s="9"/>
      <c r="E444" s="2"/>
      <c r="F444" s="2"/>
      <c r="G444" s="2"/>
      <c r="H444" s="2"/>
      <c r="I444" s="2"/>
      <c r="J444" s="2"/>
      <c r="K444" s="2"/>
      <c r="L444" s="2"/>
      <c r="M444" s="2"/>
    </row>
    <row r="445" spans="1:13" s="1" customFormat="1" ht="15">
      <c r="A445" s="2"/>
      <c r="B445" s="7"/>
      <c r="C445" s="9"/>
      <c r="D445" s="9"/>
      <c r="E445" s="2"/>
      <c r="F445" s="2"/>
      <c r="G445" s="2"/>
      <c r="H445" s="2"/>
      <c r="I445" s="2"/>
      <c r="J445" s="2"/>
      <c r="K445" s="2"/>
      <c r="L445" s="2"/>
      <c r="M445" s="2"/>
    </row>
    <row r="446" spans="1:13" s="1" customFormat="1" ht="15">
      <c r="A446" s="2"/>
      <c r="B446" s="7"/>
      <c r="C446" s="9"/>
      <c r="D446" s="9"/>
      <c r="E446" s="2"/>
      <c r="F446" s="2"/>
      <c r="G446" s="2"/>
      <c r="H446" s="2"/>
      <c r="I446" s="2"/>
      <c r="J446" s="2"/>
      <c r="K446" s="2"/>
      <c r="L446" s="2"/>
      <c r="M446" s="2"/>
    </row>
    <row r="447" spans="1:13" s="1" customFormat="1" ht="15">
      <c r="A447" s="2"/>
      <c r="B447" s="7"/>
      <c r="C447" s="9"/>
      <c r="D447" s="9"/>
      <c r="E447" s="2"/>
      <c r="F447" s="2"/>
      <c r="G447" s="2"/>
      <c r="H447" s="2"/>
      <c r="I447" s="2"/>
      <c r="J447" s="2"/>
      <c r="K447" s="2"/>
      <c r="L447" s="2"/>
      <c r="M447" s="2"/>
    </row>
    <row r="448" spans="1:13" s="1" customFormat="1" ht="15">
      <c r="A448" s="2"/>
      <c r="B448" s="7"/>
      <c r="C448" s="9"/>
      <c r="D448" s="9"/>
      <c r="E448" s="2"/>
      <c r="F448" s="2"/>
      <c r="G448" s="2"/>
      <c r="H448" s="2"/>
      <c r="I448" s="2"/>
      <c r="J448" s="2"/>
      <c r="K448" s="2"/>
      <c r="L448" s="2"/>
      <c r="M448" s="2"/>
    </row>
    <row r="449" spans="1:13" s="1" customFormat="1" ht="15">
      <c r="A449" s="2"/>
      <c r="B449" s="7"/>
      <c r="C449" s="9"/>
      <c r="D449" s="9"/>
      <c r="E449" s="2"/>
      <c r="F449" s="2"/>
      <c r="G449" s="2"/>
      <c r="H449" s="2"/>
      <c r="I449" s="2"/>
      <c r="J449" s="2"/>
      <c r="K449" s="2"/>
      <c r="L449" s="2"/>
      <c r="M449" s="2"/>
    </row>
    <row r="450" spans="1:13" s="1" customFormat="1" ht="15">
      <c r="A450" s="2"/>
      <c r="B450" s="7"/>
      <c r="C450" s="9"/>
      <c r="D450" s="9"/>
      <c r="E450" s="2"/>
      <c r="F450" s="2"/>
      <c r="G450" s="2"/>
      <c r="H450" s="2"/>
      <c r="I450" s="2"/>
      <c r="J450" s="2"/>
      <c r="K450" s="2"/>
      <c r="L450" s="2"/>
      <c r="M450" s="2"/>
    </row>
    <row r="451" spans="1:13" s="1" customFormat="1" ht="15">
      <c r="A451" s="2"/>
      <c r="B451" s="7"/>
      <c r="C451" s="9"/>
      <c r="D451" s="9"/>
      <c r="E451" s="2"/>
      <c r="F451" s="2"/>
      <c r="G451" s="2"/>
      <c r="H451" s="2"/>
      <c r="I451" s="2"/>
      <c r="J451" s="2"/>
      <c r="K451" s="2"/>
      <c r="L451" s="2"/>
      <c r="M451" s="2"/>
    </row>
    <row r="452" spans="1:13" s="1" customFormat="1" ht="15">
      <c r="A452" s="2"/>
      <c r="B452" s="7"/>
      <c r="C452" s="9"/>
      <c r="D452" s="9"/>
      <c r="E452" s="2"/>
      <c r="F452" s="2"/>
      <c r="G452" s="2"/>
      <c r="H452" s="2"/>
      <c r="I452" s="2"/>
      <c r="J452" s="2"/>
      <c r="K452" s="2"/>
      <c r="L452" s="2"/>
      <c r="M452" s="2"/>
    </row>
    <row r="453" spans="1:13" s="1" customFormat="1" ht="15">
      <c r="A453" s="2"/>
      <c r="B453" s="7"/>
      <c r="C453" s="9"/>
      <c r="D453" s="9"/>
      <c r="E453" s="2"/>
      <c r="F453" s="2"/>
      <c r="G453" s="2"/>
      <c r="H453" s="2"/>
      <c r="I453" s="2"/>
      <c r="J453" s="2"/>
      <c r="K453" s="2"/>
      <c r="L453" s="2"/>
      <c r="M453" s="2"/>
    </row>
    <row r="454" spans="1:13" s="1" customFormat="1" ht="15">
      <c r="A454" s="2"/>
      <c r="B454" s="7"/>
      <c r="C454" s="9"/>
      <c r="D454" s="9"/>
      <c r="E454" s="2"/>
      <c r="F454" s="2"/>
      <c r="G454" s="2"/>
      <c r="H454" s="2"/>
      <c r="I454" s="2"/>
      <c r="J454" s="2"/>
      <c r="K454" s="2"/>
      <c r="L454" s="2"/>
      <c r="M454" s="2"/>
    </row>
    <row r="455" spans="1:13" s="1" customFormat="1" ht="15">
      <c r="A455" s="2"/>
      <c r="B455" s="7"/>
      <c r="C455" s="9"/>
      <c r="D455" s="9"/>
      <c r="E455" s="2"/>
      <c r="F455" s="2"/>
      <c r="G455" s="2"/>
      <c r="H455" s="2"/>
      <c r="I455" s="2"/>
      <c r="J455" s="2"/>
      <c r="K455" s="2"/>
      <c r="L455" s="2"/>
      <c r="M455" s="2"/>
    </row>
    <row r="456" spans="1:13" s="1" customFormat="1" ht="15">
      <c r="A456" s="2"/>
      <c r="B456" s="7"/>
      <c r="C456" s="9"/>
      <c r="D456" s="9"/>
      <c r="E456" s="2"/>
      <c r="F456" s="2"/>
      <c r="G456" s="2"/>
      <c r="H456" s="2"/>
      <c r="I456" s="2"/>
      <c r="J456" s="2"/>
      <c r="K456" s="2"/>
      <c r="L456" s="2"/>
      <c r="M456" s="2"/>
    </row>
    <row r="457" spans="1:13" s="1" customFormat="1" ht="15">
      <c r="A457" s="2"/>
      <c r="B457" s="7"/>
      <c r="C457" s="9"/>
      <c r="D457" s="9"/>
      <c r="E457" s="2"/>
      <c r="F457" s="2"/>
      <c r="G457" s="2"/>
      <c r="H457" s="2"/>
      <c r="I457" s="2"/>
      <c r="J457" s="2"/>
      <c r="K457" s="2"/>
      <c r="L457" s="2"/>
      <c r="M457" s="2"/>
    </row>
    <row r="458" spans="1:13" s="1" customFormat="1" ht="15">
      <c r="A458" s="2"/>
      <c r="B458" s="7"/>
      <c r="C458" s="9"/>
      <c r="D458" s="9"/>
      <c r="E458" s="2"/>
      <c r="F458" s="2"/>
      <c r="G458" s="2"/>
      <c r="H458" s="2"/>
      <c r="I458" s="2"/>
      <c r="J458" s="2"/>
      <c r="K458" s="2"/>
      <c r="L458" s="2"/>
      <c r="M458" s="2"/>
    </row>
    <row r="459" spans="1:13" s="1" customFormat="1" ht="15">
      <c r="A459" s="2"/>
      <c r="B459" s="7"/>
      <c r="C459" s="9"/>
      <c r="D459" s="9"/>
      <c r="E459" s="2"/>
      <c r="F459" s="2"/>
      <c r="G459" s="2"/>
      <c r="H459" s="2"/>
      <c r="I459" s="2"/>
      <c r="J459" s="2"/>
      <c r="K459" s="2"/>
      <c r="L459" s="2"/>
      <c r="M459" s="2"/>
    </row>
    <row r="460" spans="1:13" s="1" customFormat="1" ht="15">
      <c r="A460" s="2"/>
      <c r="B460" s="7"/>
      <c r="C460" s="9"/>
      <c r="D460" s="9"/>
      <c r="E460" s="2"/>
      <c r="F460" s="2"/>
      <c r="G460" s="2"/>
      <c r="H460" s="2"/>
      <c r="I460" s="2"/>
      <c r="J460" s="2"/>
      <c r="K460" s="2"/>
      <c r="L460" s="2"/>
      <c r="M460" s="2"/>
    </row>
    <row r="461" spans="1:13" s="1" customFormat="1" ht="15">
      <c r="A461" s="2"/>
      <c r="B461" s="7"/>
      <c r="C461" s="9"/>
      <c r="D461" s="9"/>
      <c r="E461" s="2"/>
      <c r="F461" s="2"/>
      <c r="G461" s="2"/>
      <c r="H461" s="2"/>
      <c r="I461" s="2"/>
      <c r="J461" s="2"/>
      <c r="K461" s="2"/>
      <c r="L461" s="2"/>
      <c r="M461" s="2"/>
    </row>
  </sheetData>
  <sheetProtection/>
  <mergeCells count="4">
    <mergeCell ref="A3:A5"/>
    <mergeCell ref="B3:B5"/>
    <mergeCell ref="C3:D4"/>
    <mergeCell ref="A2:D2"/>
  </mergeCells>
  <printOptions/>
  <pageMargins left="1.21" right="0.85" top="0.61" bottom="0.1968503937007874" header="0.31496062992125984" footer="0.31496062992125984"/>
  <pageSetup fitToHeight="2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85" zoomScaleSheetLayoutView="85" zoomScalePageLayoutView="0" workbookViewId="0" topLeftCell="A1">
      <selection activeCell="K30" sqref="K30"/>
    </sheetView>
  </sheetViews>
  <sheetFormatPr defaultColWidth="9.00390625" defaultRowHeight="12.75"/>
  <cols>
    <col min="1" max="1" width="62.25390625" style="10" customWidth="1"/>
    <col min="2" max="2" width="11.00390625" style="7" bestFit="1" customWidth="1"/>
    <col min="3" max="3" width="18.00390625" style="8" customWidth="1"/>
    <col min="4" max="4" width="19.125" style="8" customWidth="1"/>
    <col min="5" max="5" width="9.125" style="2" customWidth="1"/>
    <col min="6" max="6" width="9.75390625" style="2" bestFit="1" customWidth="1"/>
    <col min="7" max="7" width="9.625" style="2" bestFit="1" customWidth="1"/>
    <col min="8" max="16384" width="9.125" style="2" customWidth="1"/>
  </cols>
  <sheetData>
    <row r="1" spans="1:4" ht="12.75">
      <c r="A1" s="311"/>
      <c r="B1" s="311"/>
      <c r="C1" s="311"/>
      <c r="D1" s="311"/>
    </row>
    <row r="2" spans="1:4" ht="12.75">
      <c r="A2" s="312" t="s">
        <v>212</v>
      </c>
      <c r="B2" s="312"/>
      <c r="C2" s="312"/>
      <c r="D2" s="312"/>
    </row>
    <row r="3" spans="1:4" ht="15">
      <c r="A3" s="38"/>
      <c r="B3" s="39"/>
      <c r="C3" s="309"/>
      <c r="D3" s="310"/>
    </row>
    <row r="4" spans="1:4" s="6" customFormat="1" ht="20.25" customHeight="1">
      <c r="A4" s="302" t="s">
        <v>177</v>
      </c>
      <c r="B4" s="304" t="s">
        <v>178</v>
      </c>
      <c r="C4" s="307" t="s">
        <v>206</v>
      </c>
      <c r="D4" s="307"/>
    </row>
    <row r="5" spans="1:4" s="6" customFormat="1" ht="27" customHeight="1">
      <c r="A5" s="303"/>
      <c r="B5" s="305"/>
      <c r="C5" s="307"/>
      <c r="D5" s="307"/>
    </row>
    <row r="6" spans="1:4" ht="37.5" customHeight="1">
      <c r="A6" s="303"/>
      <c r="B6" s="306"/>
      <c r="C6" s="48" t="s">
        <v>207</v>
      </c>
      <c r="D6" s="48" t="s">
        <v>208</v>
      </c>
    </row>
    <row r="7" spans="1:7" s="13" customFormat="1" ht="21" customHeight="1">
      <c r="A7" s="20">
        <v>1</v>
      </c>
      <c r="B7" s="4">
        <v>2</v>
      </c>
      <c r="C7" s="4">
        <v>5</v>
      </c>
      <c r="D7" s="4">
        <v>6</v>
      </c>
      <c r="G7" s="52"/>
    </row>
    <row r="8" spans="1:8" s="6" customFormat="1" ht="32.25" customHeight="1">
      <c r="A8" s="49" t="s">
        <v>179</v>
      </c>
      <c r="B8" s="5" t="s">
        <v>67</v>
      </c>
      <c r="C8" s="40">
        <v>3856216.55</v>
      </c>
      <c r="D8" s="26" t="s">
        <v>68</v>
      </c>
      <c r="F8" s="23"/>
      <c r="H8" s="22"/>
    </row>
    <row r="9" spans="1:4" s="15" customFormat="1" ht="32.25" customHeight="1">
      <c r="A9" s="49" t="s">
        <v>180</v>
      </c>
      <c r="B9" s="5" t="s">
        <v>69</v>
      </c>
      <c r="C9" s="26" t="s">
        <v>68</v>
      </c>
      <c r="D9" s="26">
        <f>'2010'!D76</f>
        <v>2220483.8688972397</v>
      </c>
    </row>
    <row r="10" spans="1:4" ht="32.25" customHeight="1">
      <c r="A10" s="49" t="s">
        <v>181</v>
      </c>
      <c r="B10" s="5" t="s">
        <v>70</v>
      </c>
      <c r="C10" s="26">
        <f>C8-D9</f>
        <v>1635732.6811027601</v>
      </c>
      <c r="D10" s="26"/>
    </row>
    <row r="11" spans="1:4" ht="32.25" customHeight="1">
      <c r="A11" s="49" t="s">
        <v>182</v>
      </c>
      <c r="B11" s="5" t="s">
        <v>71</v>
      </c>
      <c r="C11" s="26" t="s">
        <v>68</v>
      </c>
      <c r="D11" s="26">
        <f>D12+D13+D14+D15</f>
        <v>1635732.6816375</v>
      </c>
    </row>
    <row r="12" spans="1:4" ht="24.75" customHeight="1">
      <c r="A12" s="49" t="s">
        <v>183</v>
      </c>
      <c r="B12" s="5" t="s">
        <v>72</v>
      </c>
      <c r="C12" s="26" t="s">
        <v>68</v>
      </c>
      <c r="D12" s="26"/>
    </row>
    <row r="13" spans="1:4" ht="24.75" customHeight="1">
      <c r="A13" s="49" t="s">
        <v>184</v>
      </c>
      <c r="B13" s="5" t="s">
        <v>73</v>
      </c>
      <c r="C13" s="26" t="s">
        <v>68</v>
      </c>
      <c r="D13" s="26">
        <f>'9420'!D76</f>
        <v>692510.6181</v>
      </c>
    </row>
    <row r="14" spans="1:4" ht="24.75" customHeight="1">
      <c r="A14" s="49" t="s">
        <v>185</v>
      </c>
      <c r="B14" s="5" t="s">
        <v>74</v>
      </c>
      <c r="C14" s="27" t="s">
        <v>68</v>
      </c>
      <c r="D14" s="26">
        <f>'9430'!D76</f>
        <v>943222.0635375001</v>
      </c>
    </row>
    <row r="15" spans="1:4" ht="30" customHeight="1">
      <c r="A15" s="49" t="s">
        <v>186</v>
      </c>
      <c r="B15" s="5" t="s">
        <v>75</v>
      </c>
      <c r="C15" s="27" t="s">
        <v>68</v>
      </c>
      <c r="D15" s="27"/>
    </row>
    <row r="16" spans="1:4" ht="30" customHeight="1">
      <c r="A16" s="49" t="s">
        <v>187</v>
      </c>
      <c r="B16" s="5" t="s">
        <v>76</v>
      </c>
      <c r="C16" s="27"/>
      <c r="D16" s="27" t="s">
        <v>68</v>
      </c>
    </row>
    <row r="17" spans="1:4" ht="30" customHeight="1">
      <c r="A17" s="49" t="s">
        <v>188</v>
      </c>
      <c r="B17" s="5" t="s">
        <v>77</v>
      </c>
      <c r="C17" s="27">
        <f>C10-D11+C16</f>
        <v>-0.0005347398109734058</v>
      </c>
      <c r="D17" s="27"/>
    </row>
    <row r="18" spans="1:4" ht="30" customHeight="1">
      <c r="A18" s="49" t="s">
        <v>189</v>
      </c>
      <c r="B18" s="5" t="s">
        <v>78</v>
      </c>
      <c r="C18" s="27">
        <f>SUM(C19:C23)</f>
        <v>0</v>
      </c>
      <c r="D18" s="27" t="s">
        <v>68</v>
      </c>
    </row>
    <row r="19" spans="1:4" ht="26.25" customHeight="1">
      <c r="A19" s="49" t="s">
        <v>190</v>
      </c>
      <c r="B19" s="5" t="s">
        <v>79</v>
      </c>
      <c r="C19" s="27"/>
      <c r="D19" s="27" t="s">
        <v>68</v>
      </c>
    </row>
    <row r="20" spans="1:4" ht="26.25" customHeight="1">
      <c r="A20" s="49" t="s">
        <v>191</v>
      </c>
      <c r="B20" s="5" t="s">
        <v>80</v>
      </c>
      <c r="C20" s="27"/>
      <c r="D20" s="27" t="s">
        <v>68</v>
      </c>
    </row>
    <row r="21" spans="1:4" ht="26.25" customHeight="1">
      <c r="A21" s="49" t="s">
        <v>192</v>
      </c>
      <c r="B21" s="5" t="s">
        <v>81</v>
      </c>
      <c r="C21" s="27"/>
      <c r="D21" s="27" t="s">
        <v>68</v>
      </c>
    </row>
    <row r="22" spans="1:4" ht="26.25" customHeight="1">
      <c r="A22" s="49" t="s">
        <v>193</v>
      </c>
      <c r="B22" s="5" t="s">
        <v>82</v>
      </c>
      <c r="C22" s="27"/>
      <c r="D22" s="27" t="s">
        <v>68</v>
      </c>
    </row>
    <row r="23" spans="1:4" ht="26.25" customHeight="1">
      <c r="A23" s="49" t="s">
        <v>194</v>
      </c>
      <c r="B23" s="5" t="s">
        <v>83</v>
      </c>
      <c r="C23" s="27"/>
      <c r="D23" s="27" t="s">
        <v>68</v>
      </c>
    </row>
    <row r="24" spans="1:4" ht="28.5" customHeight="1">
      <c r="A24" s="49" t="s">
        <v>195</v>
      </c>
      <c r="B24" s="5" t="s">
        <v>84</v>
      </c>
      <c r="C24" s="27" t="s">
        <v>68</v>
      </c>
      <c r="D24" s="27">
        <f>SUM(D25:D28)</f>
        <v>0</v>
      </c>
    </row>
    <row r="25" spans="1:4" ht="28.5" customHeight="1">
      <c r="A25" s="49" t="s">
        <v>196</v>
      </c>
      <c r="B25" s="5" t="s">
        <v>85</v>
      </c>
      <c r="C25" s="27" t="s">
        <v>68</v>
      </c>
      <c r="D25" s="27"/>
    </row>
    <row r="26" spans="1:4" ht="28.5" customHeight="1">
      <c r="A26" s="49" t="s">
        <v>197</v>
      </c>
      <c r="B26" s="5" t="s">
        <v>86</v>
      </c>
      <c r="C26" s="27" t="s">
        <v>68</v>
      </c>
      <c r="D26" s="27"/>
    </row>
    <row r="27" spans="1:4" ht="28.5" customHeight="1">
      <c r="A27" s="49" t="s">
        <v>198</v>
      </c>
      <c r="B27" s="5" t="s">
        <v>87</v>
      </c>
      <c r="C27" s="27" t="s">
        <v>68</v>
      </c>
      <c r="D27" s="27"/>
    </row>
    <row r="28" spans="1:4" ht="28.5" customHeight="1">
      <c r="A28" s="49" t="s">
        <v>199</v>
      </c>
      <c r="B28" s="5" t="s">
        <v>88</v>
      </c>
      <c r="C28" s="27" t="s">
        <v>68</v>
      </c>
      <c r="D28" s="27"/>
    </row>
    <row r="29" spans="1:4" ht="28.5" customHeight="1">
      <c r="A29" s="49" t="s">
        <v>200</v>
      </c>
      <c r="B29" s="5" t="s">
        <v>89</v>
      </c>
      <c r="C29" s="27">
        <f>C18+C17-D24</f>
        <v>-0.0005347398109734058</v>
      </c>
      <c r="D29" s="27"/>
    </row>
    <row r="30" spans="1:4" s="16" customFormat="1" ht="28.5" customHeight="1">
      <c r="A30" s="49" t="s">
        <v>201</v>
      </c>
      <c r="B30" s="5" t="s">
        <v>90</v>
      </c>
      <c r="C30" s="27"/>
      <c r="D30" s="27"/>
    </row>
    <row r="31" spans="1:4" s="16" customFormat="1" ht="33" customHeight="1">
      <c r="A31" s="49" t="s">
        <v>202</v>
      </c>
      <c r="B31" s="5" t="s">
        <v>91</v>
      </c>
      <c r="C31" s="27">
        <f>C29-D30</f>
        <v>-0.0005347398109734058</v>
      </c>
      <c r="D31" s="27"/>
    </row>
    <row r="32" spans="1:4" ht="23.25" customHeight="1">
      <c r="A32" s="49" t="s">
        <v>203</v>
      </c>
      <c r="B32" s="5" t="s">
        <v>92</v>
      </c>
      <c r="C32" s="27" t="s">
        <v>68</v>
      </c>
      <c r="D32" s="28">
        <v>0</v>
      </c>
    </row>
    <row r="33" spans="1:4" ht="26.25" customHeight="1">
      <c r="A33" s="49" t="s">
        <v>204</v>
      </c>
      <c r="B33" s="5" t="s">
        <v>93</v>
      </c>
      <c r="C33" s="27" t="s">
        <v>68</v>
      </c>
      <c r="D33" s="28">
        <v>0</v>
      </c>
    </row>
    <row r="34" spans="1:4" ht="30" customHeight="1">
      <c r="A34" s="49" t="s">
        <v>205</v>
      </c>
      <c r="B34" s="5" t="s">
        <v>94</v>
      </c>
      <c r="C34" s="27">
        <f>C31-D32-D33</f>
        <v>-0.0005347398109734058</v>
      </c>
      <c r="D34" s="27"/>
    </row>
    <row r="36" spans="1:4" ht="15.75">
      <c r="A36" s="29" t="s">
        <v>164</v>
      </c>
      <c r="B36" s="30"/>
      <c r="C36" s="31"/>
      <c r="D36" s="45" t="s">
        <v>175</v>
      </c>
    </row>
    <row r="37" spans="1:4" ht="15.75">
      <c r="A37" s="29"/>
      <c r="B37" s="32" t="s">
        <v>166</v>
      </c>
      <c r="C37" s="31"/>
      <c r="D37" s="32"/>
    </row>
    <row r="38" spans="1:4" ht="15.75">
      <c r="A38" s="29"/>
      <c r="B38" s="33"/>
      <c r="C38" s="31"/>
      <c r="D38" s="33"/>
    </row>
    <row r="39" spans="1:4" ht="15.75">
      <c r="A39" s="29" t="s">
        <v>165</v>
      </c>
      <c r="B39" s="34"/>
      <c r="C39" s="31"/>
      <c r="D39" s="47" t="s">
        <v>176</v>
      </c>
    </row>
    <row r="40" spans="1:4" ht="15.75">
      <c r="A40" s="35"/>
      <c r="B40" s="32" t="s">
        <v>166</v>
      </c>
      <c r="C40" s="31"/>
      <c r="D40" s="32"/>
    </row>
    <row r="41" spans="1:4" ht="15.75">
      <c r="A41" s="36"/>
      <c r="B41" s="35"/>
      <c r="C41" s="31"/>
      <c r="D41" s="35"/>
    </row>
  </sheetData>
  <sheetProtection/>
  <mergeCells count="6">
    <mergeCell ref="C3:D3"/>
    <mergeCell ref="A4:A6"/>
    <mergeCell ref="B4:B6"/>
    <mergeCell ref="C4:D5"/>
    <mergeCell ref="A1:D1"/>
    <mergeCell ref="A2:D2"/>
  </mergeCells>
  <printOptions horizontalCentered="1" verticalCentered="1"/>
  <pageMargins left="0.63" right="0" top="0.16" bottom="0" header="0" footer="0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3"/>
  <sheetViews>
    <sheetView zoomScaleSheetLayoutView="100" zoomScalePageLayoutView="0" workbookViewId="0" topLeftCell="A1">
      <selection activeCell="C44" sqref="C44"/>
    </sheetView>
  </sheetViews>
  <sheetFormatPr defaultColWidth="9.00390625" defaultRowHeight="12.75"/>
  <cols>
    <col min="1" max="1" width="61.875" style="10" customWidth="1"/>
    <col min="2" max="2" width="8.125" style="7" customWidth="1"/>
    <col min="3" max="3" width="18.875" style="8" customWidth="1"/>
    <col min="4" max="4" width="20.125" style="8" customWidth="1"/>
    <col min="5" max="16384" width="9.125" style="2" customWidth="1"/>
  </cols>
  <sheetData>
    <row r="2" spans="1:4" ht="12.75">
      <c r="A2" s="313"/>
      <c r="B2" s="313"/>
      <c r="C2" s="313"/>
      <c r="D2" s="313"/>
    </row>
    <row r="3" spans="1:4" ht="15">
      <c r="A3" s="314" t="s">
        <v>213</v>
      </c>
      <c r="B3" s="314"/>
      <c r="C3" s="314"/>
      <c r="D3" s="314"/>
    </row>
    <row r="4" spans="1:4" s="6" customFormat="1" ht="20.25" customHeight="1">
      <c r="A4" s="302" t="s">
        <v>177</v>
      </c>
      <c r="B4" s="304" t="s">
        <v>178</v>
      </c>
      <c r="C4" s="307" t="s">
        <v>206</v>
      </c>
      <c r="D4" s="307"/>
    </row>
    <row r="5" spans="1:4" s="6" customFormat="1" ht="21" customHeight="1">
      <c r="A5" s="303"/>
      <c r="B5" s="305"/>
      <c r="C5" s="307"/>
      <c r="D5" s="307"/>
    </row>
    <row r="6" spans="1:4" ht="33" customHeight="1">
      <c r="A6" s="303"/>
      <c r="B6" s="306"/>
      <c r="C6" s="48" t="s">
        <v>207</v>
      </c>
      <c r="D6" s="48" t="s">
        <v>208</v>
      </c>
    </row>
    <row r="7" spans="1:4" s="13" customFormat="1" ht="15" customHeight="1">
      <c r="A7" s="20">
        <v>1</v>
      </c>
      <c r="B7" s="11">
        <v>2</v>
      </c>
      <c r="C7" s="12">
        <v>5</v>
      </c>
      <c r="D7" s="12">
        <v>6</v>
      </c>
    </row>
    <row r="8" spans="1:4" s="6" customFormat="1" ht="31.5" customHeight="1">
      <c r="A8" s="49" t="s">
        <v>179</v>
      </c>
      <c r="B8" s="14" t="s">
        <v>67</v>
      </c>
      <c r="C8" s="25">
        <v>234739.65</v>
      </c>
      <c r="D8" s="24" t="s">
        <v>68</v>
      </c>
    </row>
    <row r="9" spans="1:4" s="15" customFormat="1" ht="31.5" customHeight="1">
      <c r="A9" s="49" t="s">
        <v>180</v>
      </c>
      <c r="B9" s="14" t="s">
        <v>69</v>
      </c>
      <c r="C9" s="24" t="s">
        <v>68</v>
      </c>
      <c r="D9" s="24">
        <f>'2010'!E76</f>
        <v>68661.16128276002</v>
      </c>
    </row>
    <row r="10" spans="1:4" ht="31.5" customHeight="1">
      <c r="A10" s="49" t="s">
        <v>181</v>
      </c>
      <c r="B10" s="14" t="s">
        <v>70</v>
      </c>
      <c r="C10" s="25">
        <f>C8-D9</f>
        <v>166078.48871724</v>
      </c>
      <c r="D10" s="24"/>
    </row>
    <row r="11" spans="1:4" ht="24.75" customHeight="1">
      <c r="A11" s="49" t="s">
        <v>182</v>
      </c>
      <c r="B11" s="14" t="s">
        <v>71</v>
      </c>
      <c r="C11" s="24" t="s">
        <v>68</v>
      </c>
      <c r="D11" s="25">
        <f>D13+D14</f>
        <v>173485.18998000002</v>
      </c>
    </row>
    <row r="12" spans="1:4" ht="24.75" customHeight="1">
      <c r="A12" s="49" t="s">
        <v>183</v>
      </c>
      <c r="B12" s="14" t="s">
        <v>72</v>
      </c>
      <c r="C12" s="24" t="s">
        <v>68</v>
      </c>
      <c r="D12" s="24"/>
    </row>
    <row r="13" spans="1:4" ht="24.75" customHeight="1">
      <c r="A13" s="49" t="s">
        <v>184</v>
      </c>
      <c r="B13" s="14" t="s">
        <v>73</v>
      </c>
      <c r="C13" s="24" t="s">
        <v>68</v>
      </c>
      <c r="D13" s="24">
        <f>'9420'!E76</f>
        <v>68692.5819</v>
      </c>
    </row>
    <row r="14" spans="1:4" ht="24.75" customHeight="1">
      <c r="A14" s="49" t="s">
        <v>185</v>
      </c>
      <c r="B14" s="14" t="s">
        <v>74</v>
      </c>
      <c r="C14" s="24" t="s">
        <v>68</v>
      </c>
      <c r="D14" s="24">
        <f>'9430'!E76</f>
        <v>104792.60808000002</v>
      </c>
    </row>
    <row r="15" spans="1:4" ht="30" customHeight="1">
      <c r="A15" s="49" t="s">
        <v>186</v>
      </c>
      <c r="B15" s="14" t="s">
        <v>75</v>
      </c>
      <c r="C15" s="24" t="s">
        <v>68</v>
      </c>
      <c r="D15" s="24"/>
    </row>
    <row r="16" spans="1:4" ht="24.75" customHeight="1">
      <c r="A16" s="49" t="s">
        <v>187</v>
      </c>
      <c r="B16" s="14" t="s">
        <v>76</v>
      </c>
      <c r="C16" s="24">
        <v>8056.06</v>
      </c>
      <c r="D16" s="24" t="s">
        <v>68</v>
      </c>
    </row>
    <row r="17" spans="1:4" ht="24.75" customHeight="1">
      <c r="A17" s="49" t="s">
        <v>188</v>
      </c>
      <c r="B17" s="14" t="s">
        <v>77</v>
      </c>
      <c r="C17" s="24">
        <f>C8-D9-D11+C16</f>
        <v>649.3587372399661</v>
      </c>
      <c r="D17" s="24">
        <f>'[1]всего'!D16-'[1]госзак'!D16</f>
        <v>0</v>
      </c>
    </row>
    <row r="18" spans="1:4" ht="33.75" customHeight="1">
      <c r="A18" s="49" t="s">
        <v>189</v>
      </c>
      <c r="B18" s="14" t="s">
        <v>78</v>
      </c>
      <c r="C18" s="25">
        <f>'[1]всего'!C17-'[1]госзак'!C17</f>
        <v>0</v>
      </c>
      <c r="D18" s="24" t="s">
        <v>68</v>
      </c>
    </row>
    <row r="19" spans="1:4" ht="24.75" customHeight="1">
      <c r="A19" s="49" t="s">
        <v>190</v>
      </c>
      <c r="B19" s="14" t="s">
        <v>79</v>
      </c>
      <c r="C19" s="24"/>
      <c r="D19" s="24" t="s">
        <v>68</v>
      </c>
    </row>
    <row r="20" spans="1:4" ht="24.75" customHeight="1">
      <c r="A20" s="49" t="s">
        <v>191</v>
      </c>
      <c r="B20" s="14" t="s">
        <v>80</v>
      </c>
      <c r="C20" s="24"/>
      <c r="D20" s="24" t="s">
        <v>68</v>
      </c>
    </row>
    <row r="21" spans="1:4" ht="24.75" customHeight="1">
      <c r="A21" s="49" t="s">
        <v>192</v>
      </c>
      <c r="B21" s="14" t="s">
        <v>81</v>
      </c>
      <c r="C21" s="24"/>
      <c r="D21" s="24" t="s">
        <v>68</v>
      </c>
    </row>
    <row r="22" spans="1:4" ht="24.75" customHeight="1">
      <c r="A22" s="49" t="s">
        <v>193</v>
      </c>
      <c r="B22" s="14" t="s">
        <v>82</v>
      </c>
      <c r="C22" s="24">
        <f>'[1]всего'!C21-'[1]госзак'!C21</f>
        <v>0</v>
      </c>
      <c r="D22" s="24" t="s">
        <v>68</v>
      </c>
    </row>
    <row r="23" spans="1:4" ht="24.75" customHeight="1">
      <c r="A23" s="49" t="s">
        <v>194</v>
      </c>
      <c r="B23" s="14" t="s">
        <v>83</v>
      </c>
      <c r="C23" s="24"/>
      <c r="D23" s="24" t="s">
        <v>68</v>
      </c>
    </row>
    <row r="24" spans="1:4" ht="34.5" customHeight="1">
      <c r="A24" s="49" t="s">
        <v>195</v>
      </c>
      <c r="B24" s="14" t="s">
        <v>84</v>
      </c>
      <c r="C24" s="24" t="s">
        <v>68</v>
      </c>
      <c r="D24" s="24">
        <f>'[1]всего'!D23-'[1]госзак'!D23</f>
        <v>0</v>
      </c>
    </row>
    <row r="25" spans="1:4" ht="24.75" customHeight="1">
      <c r="A25" s="49" t="s">
        <v>196</v>
      </c>
      <c r="B25" s="14" t="s">
        <v>85</v>
      </c>
      <c r="C25" s="24" t="s">
        <v>68</v>
      </c>
      <c r="D25" s="24">
        <f>'[1]всего'!D24-'[1]госзак'!D24</f>
        <v>0</v>
      </c>
    </row>
    <row r="26" spans="1:4" ht="33" customHeight="1">
      <c r="A26" s="49" t="s">
        <v>197</v>
      </c>
      <c r="B26" s="14" t="s">
        <v>86</v>
      </c>
      <c r="C26" s="24" t="s">
        <v>68</v>
      </c>
      <c r="D26" s="24"/>
    </row>
    <row r="27" spans="1:4" ht="24.75" customHeight="1">
      <c r="A27" s="49" t="s">
        <v>198</v>
      </c>
      <c r="B27" s="14" t="s">
        <v>87</v>
      </c>
      <c r="C27" s="24" t="s">
        <v>68</v>
      </c>
      <c r="D27" s="24"/>
    </row>
    <row r="28" spans="1:4" ht="24.75" customHeight="1">
      <c r="A28" s="49" t="s">
        <v>199</v>
      </c>
      <c r="B28" s="14" t="s">
        <v>88</v>
      </c>
      <c r="C28" s="24" t="s">
        <v>68</v>
      </c>
      <c r="D28" s="24"/>
    </row>
    <row r="29" spans="1:4" ht="33.75" customHeight="1">
      <c r="A29" s="49" t="s">
        <v>200</v>
      </c>
      <c r="B29" s="14" t="s">
        <v>89</v>
      </c>
      <c r="C29" s="25">
        <f>C17</f>
        <v>649.3587372399661</v>
      </c>
      <c r="D29" s="24"/>
    </row>
    <row r="30" spans="1:4" s="16" customFormat="1" ht="24.75" customHeight="1">
      <c r="A30" s="49" t="s">
        <v>201</v>
      </c>
      <c r="B30" s="14" t="s">
        <v>90</v>
      </c>
      <c r="C30" s="24"/>
      <c r="D30" s="24"/>
    </row>
    <row r="31" spans="1:4" s="16" customFormat="1" ht="36" customHeight="1">
      <c r="A31" s="49" t="s">
        <v>202</v>
      </c>
      <c r="B31" s="14" t="s">
        <v>91</v>
      </c>
      <c r="C31" s="25">
        <f>C29</f>
        <v>649.3587372399661</v>
      </c>
      <c r="D31" s="24">
        <f>D29</f>
        <v>0</v>
      </c>
    </row>
    <row r="32" spans="1:4" ht="24.75" customHeight="1">
      <c r="A32" s="49" t="s">
        <v>203</v>
      </c>
      <c r="B32" s="14" t="s">
        <v>92</v>
      </c>
      <c r="C32" s="24" t="s">
        <v>68</v>
      </c>
      <c r="D32" s="24">
        <v>486.8</v>
      </c>
    </row>
    <row r="33" spans="1:4" ht="24.75" customHeight="1">
      <c r="A33" s="49" t="s">
        <v>204</v>
      </c>
      <c r="B33" s="14" t="s">
        <v>93</v>
      </c>
      <c r="C33" s="24" t="s">
        <v>68</v>
      </c>
      <c r="D33" s="24"/>
    </row>
    <row r="34" spans="1:6" ht="30.75" customHeight="1">
      <c r="A34" s="49" t="s">
        <v>205</v>
      </c>
      <c r="B34" s="14" t="s">
        <v>94</v>
      </c>
      <c r="C34" s="25">
        <f>C31-D32</f>
        <v>162.5587372399661</v>
      </c>
      <c r="D34" s="24"/>
      <c r="F34" s="111"/>
    </row>
    <row r="35" spans="1:2" ht="10.5" customHeight="1">
      <c r="A35" s="17"/>
      <c r="B35" s="18"/>
    </row>
    <row r="36" spans="1:4" ht="24" customHeight="1">
      <c r="A36" s="29" t="s">
        <v>164</v>
      </c>
      <c r="B36" s="30"/>
      <c r="C36" s="31"/>
      <c r="D36" s="45" t="s">
        <v>175</v>
      </c>
    </row>
    <row r="37" spans="1:4" ht="10.5" customHeight="1">
      <c r="A37" s="29"/>
      <c r="B37" s="32" t="s">
        <v>166</v>
      </c>
      <c r="C37" s="31"/>
      <c r="D37" s="32"/>
    </row>
    <row r="38" spans="1:4" ht="10.5" customHeight="1">
      <c r="A38" s="29"/>
      <c r="B38" s="33"/>
      <c r="C38" s="31"/>
      <c r="D38" s="33"/>
    </row>
    <row r="39" spans="1:4" ht="14.25" customHeight="1">
      <c r="A39" s="29" t="s">
        <v>165</v>
      </c>
      <c r="B39" s="34"/>
      <c r="C39" s="31"/>
      <c r="D39" s="47" t="s">
        <v>176</v>
      </c>
    </row>
    <row r="40" spans="1:4" ht="14.25" customHeight="1">
      <c r="A40" s="35"/>
      <c r="B40" s="32" t="s">
        <v>166</v>
      </c>
      <c r="C40" s="31"/>
      <c r="D40" s="32"/>
    </row>
    <row r="41" spans="1:4" ht="10.5" customHeight="1">
      <c r="A41" s="36"/>
      <c r="B41" s="35"/>
      <c r="C41" s="31"/>
      <c r="D41" s="35"/>
    </row>
    <row r="42" ht="16.5" customHeight="1">
      <c r="A42" s="19"/>
    </row>
    <row r="43" ht="12.75">
      <c r="A43" s="17"/>
    </row>
  </sheetData>
  <sheetProtection/>
  <mergeCells count="5">
    <mergeCell ref="A4:A6"/>
    <mergeCell ref="B4:B6"/>
    <mergeCell ref="C4:D5"/>
    <mergeCell ref="A2:D2"/>
    <mergeCell ref="A3:D3"/>
  </mergeCells>
  <printOptions horizontalCentered="1" verticalCentered="1"/>
  <pageMargins left="0.98" right="0" top="0.1968503937007874" bottom="0.1968503937007874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Пользователь</cp:lastModifiedBy>
  <cp:lastPrinted>2022-05-11T05:05:30Z</cp:lastPrinted>
  <dcterms:created xsi:type="dcterms:W3CDTF">2003-09-08T10:43:31Z</dcterms:created>
  <dcterms:modified xsi:type="dcterms:W3CDTF">2022-07-22T13:13:00Z</dcterms:modified>
  <cp:category/>
  <cp:version/>
  <cp:contentType/>
  <cp:contentStatus/>
</cp:coreProperties>
</file>